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ECTION\ALLSTAFF\Public Records Requests\CBE, Schonbrunn, et al\Schonbrunn\2018\05-09-2018 Request\"/>
    </mc:Choice>
  </mc:AlternateContent>
  <bookViews>
    <workbookView xWindow="0" yWindow="0" windowWidth="20715" windowHeight="12780"/>
  </bookViews>
  <sheets>
    <sheet name="Main RM3 Project List with BC" sheetId="1" r:id="rId1"/>
    <sheet name="RM3 List with PBA Projects" sheetId="8" r:id="rId2"/>
    <sheet name="All Plan projects org by RTPID" sheetId="9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Z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K33" i="1"/>
  <c r="D120" i="8"/>
  <c r="D119" i="8"/>
  <c r="K69" i="1"/>
  <c r="D118" i="8"/>
  <c r="K68" i="1"/>
  <c r="D114" i="8"/>
  <c r="K65" i="1"/>
  <c r="D115" i="8"/>
  <c r="K66" i="1"/>
  <c r="D116" i="8"/>
  <c r="D117" i="8"/>
  <c r="K67" i="1"/>
  <c r="D121" i="8"/>
  <c r="K70" i="1"/>
  <c r="D122" i="8"/>
  <c r="K71" i="1"/>
  <c r="D123" i="8"/>
  <c r="K72" i="1"/>
  <c r="D124" i="8"/>
  <c r="D125" i="8"/>
  <c r="D126" i="8"/>
  <c r="K73" i="1"/>
  <c r="D127" i="8"/>
  <c r="D128" i="8"/>
  <c r="D113" i="8"/>
  <c r="D104" i="8"/>
  <c r="K57" i="1"/>
  <c r="D105" i="8"/>
  <c r="K58" i="1"/>
  <c r="D106" i="8"/>
  <c r="K59" i="1"/>
  <c r="D107" i="8"/>
  <c r="D77" i="8"/>
  <c r="K32" i="1"/>
  <c r="D98" i="8"/>
  <c r="D84" i="8"/>
  <c r="K40" i="1"/>
  <c r="D85" i="8"/>
  <c r="D86" i="8"/>
  <c r="D87" i="8"/>
  <c r="D88" i="8"/>
  <c r="K41" i="1"/>
  <c r="D89" i="8"/>
  <c r="D90" i="8"/>
  <c r="D91" i="8"/>
  <c r="D92" i="8"/>
  <c r="D93" i="8"/>
  <c r="D94" i="8"/>
  <c r="D95" i="8"/>
  <c r="D96" i="8"/>
  <c r="D97" i="8"/>
  <c r="K50" i="1"/>
  <c r="D21" i="8"/>
  <c r="K18" i="1"/>
  <c r="D22" i="8"/>
  <c r="K20" i="1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K21" i="1"/>
  <c r="D36" i="8"/>
  <c r="D37" i="8"/>
  <c r="D38" i="8"/>
  <c r="D39" i="8"/>
  <c r="D40" i="8"/>
  <c r="D41" i="8"/>
  <c r="D42" i="8"/>
  <c r="D43" i="8"/>
  <c r="D44" i="8"/>
  <c r="D45" i="8"/>
  <c r="D46" i="8"/>
  <c r="K26" i="1"/>
  <c r="D47" i="8"/>
  <c r="D48" i="8"/>
  <c r="D49" i="8"/>
  <c r="D50" i="8"/>
  <c r="D51" i="8"/>
  <c r="D52" i="8"/>
  <c r="D53" i="8"/>
  <c r="D54" i="8"/>
  <c r="K27" i="1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K28" i="1"/>
  <c r="D70" i="8"/>
  <c r="D71" i="8"/>
  <c r="D72" i="8"/>
  <c r="D73" i="8"/>
  <c r="D74" i="8"/>
  <c r="D75" i="8"/>
  <c r="D76" i="8"/>
  <c r="K35" i="1"/>
  <c r="D103" i="8"/>
  <c r="K56" i="1"/>
  <c r="D83" i="8"/>
  <c r="K39" i="1"/>
  <c r="D20" i="8"/>
  <c r="D5" i="8"/>
  <c r="K11" i="1"/>
  <c r="D6" i="8"/>
  <c r="K12" i="1"/>
  <c r="D7" i="8"/>
  <c r="D8" i="8"/>
  <c r="D9" i="8"/>
  <c r="D10" i="8"/>
  <c r="D11" i="8"/>
  <c r="D12" i="8"/>
  <c r="D13" i="8"/>
  <c r="D14" i="8"/>
  <c r="D15" i="8"/>
  <c r="D16" i="8"/>
  <c r="K13" i="1"/>
  <c r="D4" i="8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AA80" i="1"/>
  <c r="Z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A3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A18" i="1"/>
  <c r="Z73" i="1"/>
  <c r="Z74" i="1"/>
  <c r="Z75" i="1"/>
  <c r="Z71" i="1"/>
  <c r="Z67" i="1"/>
  <c r="Z66" i="1"/>
  <c r="Z65" i="1"/>
  <c r="Z80" i="1"/>
  <c r="Z32" i="1"/>
  <c r="Z58" i="1"/>
  <c r="Z57" i="1"/>
  <c r="Z50" i="1"/>
  <c r="Z51" i="1"/>
  <c r="Z49" i="1"/>
  <c r="Z48" i="1"/>
  <c r="Z47" i="1"/>
  <c r="Z46" i="1"/>
  <c r="Z45" i="1"/>
  <c r="Z44" i="1"/>
  <c r="Z43" i="1"/>
  <c r="Z42" i="1"/>
  <c r="Z40" i="1"/>
  <c r="Z39" i="1"/>
  <c r="Z31" i="1"/>
  <c r="Z30" i="1"/>
  <c r="Z29" i="1"/>
  <c r="Z28" i="1"/>
  <c r="Z25" i="1"/>
  <c r="Z24" i="1"/>
  <c r="Z23" i="1"/>
  <c r="Z22" i="1"/>
  <c r="Z21" i="1"/>
  <c r="Z20" i="1"/>
  <c r="Z19" i="1"/>
  <c r="Z18" i="1"/>
</calcChain>
</file>

<file path=xl/sharedStrings.xml><?xml version="1.0" encoding="utf-8"?>
<sst xmlns="http://schemas.openxmlformats.org/spreadsheetml/2006/main" count="1157" uniqueCount="462">
  <si>
    <t>(all amounts $ millions)</t>
  </si>
  <si>
    <r>
      <rPr>
        <b/>
        <sz val="12"/>
        <color theme="1"/>
        <rFont val="Calibri"/>
        <family val="2"/>
        <scheme val="minor"/>
      </rPr>
      <t>OPERATING PROGRAM</t>
    </r>
    <r>
      <rPr>
        <b/>
        <sz val="11"/>
        <color theme="1"/>
        <rFont val="Calibri"/>
        <family val="2"/>
        <scheme val="minor"/>
      </rPr>
      <t/>
    </r>
  </si>
  <si>
    <t xml:space="preserve">All- Corridor Operating Program 
</t>
  </si>
  <si>
    <t>Notes</t>
  </si>
  <si>
    <t>Benefit-Cost /Cost Effectiveness*</t>
  </si>
  <si>
    <t>Target Score**</t>
  </si>
  <si>
    <t>Benefit-Cost Source</t>
  </si>
  <si>
    <t>All Corridors</t>
  </si>
  <si>
    <t>Transbay Terminal</t>
  </si>
  <si>
    <t>Support operations of new terminal</t>
  </si>
  <si>
    <t>Ferries</t>
  </si>
  <si>
    <t>Service expansion per core capacity study</t>
  </si>
  <si>
    <t>Regional Express Bus</t>
  </si>
  <si>
    <r>
      <rPr>
        <b/>
        <sz val="12"/>
        <color theme="1"/>
        <rFont val="Calibri"/>
        <family val="2"/>
        <scheme val="minor"/>
      </rPr>
      <t>CAPITAL PROJECTS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</si>
  <si>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Regional Programs
</t>
  </si>
  <si>
    <t>Bridge Rehabilitation (SFOBB &amp; Richmond-San Rafael deck replacement, San Mateo-Hayward &amp; Dumbarton deck overlays, paint Carquinez, miscellaneous projects on Richmond-San Rafael, SFOBB and San Mateo Hayward)</t>
  </si>
  <si>
    <t>Basic rehab, can incl. Sea-level rise protection</t>
  </si>
  <si>
    <t>17</t>
  </si>
  <si>
    <t>BART Expansion Cars (all BART-reliant counties)</t>
  </si>
  <si>
    <t>Expansion cars toward the 1000 car fleet</t>
  </si>
  <si>
    <t>Corridor Express Lanes/Traffic Demand Management (San Mateo 101, Alameda/Contra Costa I-80, Alameda I-880, Contra Costa I-680, Bay Bridge Aproaches, SR 84, SR 92, Bridge Approach Operations/Technology, Active Freeway Operational Management, Express Buses, Arterial Operations)</t>
  </si>
  <si>
    <t xml:space="preserve">Express lanes, Bay Area Forward </t>
  </si>
  <si>
    <t>Freight (I-580, I-880, I-80, Port of Oakland)</t>
  </si>
  <si>
    <t>Focus on Solano, Alameda, Port</t>
  </si>
  <si>
    <t>N/A</t>
  </si>
  <si>
    <t xml:space="preserve">Bay Trail / Safe Routes to Transit (all bridges corridors eligible) </t>
  </si>
  <si>
    <t xml:space="preserve">Funds Bay Trail </t>
  </si>
  <si>
    <t>2</t>
  </si>
  <si>
    <t>7.0
2.0</t>
  </si>
  <si>
    <t>PBA - Regional Bike Network</t>
  </si>
  <si>
    <t>Ferries (New vessels to add frequency to existing routes and expansion to Mission Bay, Alameda Point-Seaplane Lagoon, Berkeley, San Francisco)</t>
  </si>
  <si>
    <t>ID'd in Core Capacity study, frequency impr.</t>
  </si>
  <si>
    <r>
      <rPr>
        <b/>
        <sz val="11"/>
        <color theme="0"/>
        <rFont val="Calibri"/>
        <family val="2"/>
        <scheme val="minor"/>
      </rPr>
      <t xml:space="preserve">Corridor-Specific Capital Projects </t>
    </r>
    <r>
      <rPr>
        <b/>
        <i/>
        <sz val="11"/>
        <color theme="0"/>
        <rFont val="Calibri"/>
        <family val="2"/>
        <scheme val="minor"/>
      </rPr>
      <t xml:space="preserve">
</t>
    </r>
  </si>
  <si>
    <t>Central (SFOBB)</t>
  </si>
  <si>
    <t>Caltrain Downtown Extension (Transbay Terminal, Phase 2)</t>
  </si>
  <si>
    <t>ID'd in plan bay area</t>
  </si>
  <si>
    <t>Muni Expansion LRVs</t>
  </si>
  <si>
    <t>$6M per vehicle</t>
  </si>
  <si>
    <t>PBA 2040 - Muni Service Frequency Improvements</t>
  </si>
  <si>
    <t>Core Capacity Projects (SF/Oakland)</t>
  </si>
  <si>
    <t>Prerequisite bus, ferry, efficiency projects</t>
  </si>
  <si>
    <t>AC Transit - Rapid Bus Improvements</t>
  </si>
  <si>
    <t>New Transbay Tube + Approaches (Design)</t>
  </si>
  <si>
    <t>South (San Mateo-Hayward, Dumbarton)</t>
  </si>
  <si>
    <t>Tri-Valley Transit Access Improvements</t>
  </si>
  <si>
    <t>Preferred alt. not yet selected, in ENV phase</t>
  </si>
  <si>
    <t>PBA - BART to LVX (Phase 1: 1 Station Rail Ext. w/ Bus Enhancements)</t>
  </si>
  <si>
    <t>Eastridge to BART Regional Connector</t>
  </si>
  <si>
    <t>Total cost $377M, local $ assumed in PBA</t>
  </si>
  <si>
    <t>San Jose Diridon Station</t>
  </si>
  <si>
    <t>HSR Biz Plan: $1B for SF to SJ stations</t>
  </si>
  <si>
    <t>DB Corridor Study to be complete summer '17</t>
  </si>
  <si>
    <t>BART to Silicon Valley Phase 2</t>
  </si>
  <si>
    <t>North (Richmond-San Rafael, Benicia-Martinez, Carquinez, Antioch)</t>
  </si>
  <si>
    <t>Contra Costa 680 Express Bus / Transit Capacity (680/4)</t>
  </si>
  <si>
    <t>Marin-Sonoma Narrows</t>
  </si>
  <si>
    <t>Funding for Phase 2</t>
  </si>
  <si>
    <t>PBA 2040 - U.S. 101 Marin Sonoma Narrows HOV Lane Phase 2</t>
  </si>
  <si>
    <t>Solano 80/680 Interchange</t>
  </si>
  <si>
    <t>Funding for next phases</t>
  </si>
  <si>
    <t>1</t>
  </si>
  <si>
    <t>PBA 2040 - I-80/I-680/SR-12 Interchange Improvements</t>
  </si>
  <si>
    <t>Highway 37</t>
  </si>
  <si>
    <t>ENV/Design funding</t>
  </si>
  <si>
    <t>San Rafael Transit Center / SMART</t>
  </si>
  <si>
    <t>Current est. $30-50M</t>
  </si>
  <si>
    <t>PBA 2040 - Golden Gate Transit Frequency Improvements</t>
  </si>
  <si>
    <t>Marin 101/580 Interchange</t>
  </si>
  <si>
    <t>Costs range between $135-255M</t>
  </si>
  <si>
    <t>North Bay Transit Improvements (Marin, Sonoma, Solano, Napa)</t>
  </si>
  <si>
    <t>Notes re: Benefit/Cost</t>
  </si>
  <si>
    <t>Scores are based on MTC analysis of projects for Plan Bay Area 2040 (draft) or Plan Bay Area (adopted in 2013). A score of 1 or</t>
  </si>
  <si>
    <t xml:space="preserve">higher means a project's benefits equal or exceed its costs. "N/A" is used where project is defined as a  group of potential </t>
  </si>
  <si>
    <t xml:space="preserve">projects, each of which would need to be analyzed separately or where project is not sufficiently defined to do a B/C analysis. </t>
  </si>
  <si>
    <t>PBA 2040 - Highway Pavement Maintenance (Preserve Conditions vs No Funding)</t>
  </si>
  <si>
    <t>PBA 2040 - Highway Pavement Maintenance (Ideal Conditions vs Preserve Conditions)</t>
  </si>
  <si>
    <t>50</t>
  </si>
  <si>
    <t>Climate Protection</t>
  </si>
  <si>
    <t>Adequate Housing</t>
  </si>
  <si>
    <t>Healthy + Safe Communities</t>
  </si>
  <si>
    <t>Open Space + Agricultural Preservation</t>
  </si>
  <si>
    <t>Housing + Transportation Costs</t>
  </si>
  <si>
    <t>Affordable Housing</t>
  </si>
  <si>
    <t>Displacement Risk</t>
  </si>
  <si>
    <t>Access to Jobs</t>
  </si>
  <si>
    <t>Jobs Creation</t>
  </si>
  <si>
    <t>Goods Movement</t>
  </si>
  <si>
    <t>Non-Auto Mode Share</t>
  </si>
  <si>
    <t>Road Maintenance</t>
  </si>
  <si>
    <t>Transit Maintenance</t>
  </si>
  <si>
    <t>Equitable Access</t>
  </si>
  <si>
    <t>Economic Vitality</t>
  </si>
  <si>
    <t>Transportation System Effectiveness</t>
  </si>
  <si>
    <t>PBA 2040 - BART Metro Program (Service Frequency Increase + Bay Fair Operational Improvements + SFO Airport Express Train)</t>
  </si>
  <si>
    <t>PBA  2040 - Columbus Day Initiative</t>
  </si>
  <si>
    <t>11</t>
  </si>
  <si>
    <t>PBA 2040 - Express Lane Network (US-101 San Mateo/San Francisco)</t>
  </si>
  <si>
    <t>5</t>
  </si>
  <si>
    <t>PBA 2040 - US-101 HOV Lanes (San Francisco + San Mateo Counties)</t>
  </si>
  <si>
    <t>PBA 2040 - Express Lane Network (East and North Bay)</t>
  </si>
  <si>
    <t>PBA 2040 - Express Lane Network (Silicon Valley)</t>
  </si>
  <si>
    <t>3</t>
  </si>
  <si>
    <t>PBA 2040 - Vallejo-San Francisco + Richmond-San Francisco Ferry Frequency Improvements</t>
  </si>
  <si>
    <t>6</t>
  </si>
  <si>
    <t>PBA 2040 - Oakland-Alameda-San Francisco Ferry Frequency Improvements</t>
  </si>
  <si>
    <t>PBA 2040 - Alameda Point-San Francisco Ferry</t>
  </si>
  <si>
    <t>PBA 2040 - Berkeley-San Francisco Ferry</t>
  </si>
  <si>
    <t>PBA 2040 - Caltrain Modernization Phase 1 +  Caltrain to Transbay Transit Center</t>
  </si>
  <si>
    <t>PBA 2040 - Geary BRT</t>
  </si>
  <si>
    <t>PBA 2040 - Better Market Street</t>
  </si>
  <si>
    <t>PBA 2040 - AC Transit Service Frequency Improvements</t>
  </si>
  <si>
    <t>PBA 2040 - Muni Forward Program</t>
  </si>
  <si>
    <t>PBA 2040 - San Pablo BRT (San Pablo to Oakland)</t>
  </si>
  <si>
    <t>4</t>
  </si>
  <si>
    <t>PBA 2040 - BART to Silicon Valley Phase 2 (Berryessa to Santa Clara)</t>
  </si>
  <si>
    <t>PBA 2040 - Capitol Expressway LRT - Phase 2 (Alum Rock to Eastridge)</t>
  </si>
  <si>
    <t>PBA 2040 - I-680 Express Bus Frequency Improvements</t>
  </si>
  <si>
    <t>PBA 2040 - I-680/SR-4 Interchange Improvements + HOV Direct Connector</t>
  </si>
  <si>
    <t>PBA 2040 - Sonoma County Service Frequency Improvements</t>
  </si>
  <si>
    <t>PBA 2040 - Solano County Express Bus Network</t>
  </si>
  <si>
    <t>Strong Adverse</t>
  </si>
  <si>
    <t>Mod. Adverse</t>
  </si>
  <si>
    <t>Minimal Impact</t>
  </si>
  <si>
    <t>Strong Support</t>
  </si>
  <si>
    <t>7</t>
  </si>
  <si>
    <t>Overall Targets Score</t>
  </si>
  <si>
    <t>Open Space + Ag Pres.</t>
  </si>
  <si>
    <t xml:space="preserve">Open Space + Ag. Pres. </t>
  </si>
  <si>
    <t>Total Target Score</t>
  </si>
  <si>
    <t xml:space="preserve">Included in PBA 2040? </t>
  </si>
  <si>
    <t>No, only environmental</t>
  </si>
  <si>
    <t>Yes</t>
  </si>
  <si>
    <t xml:space="preserve">Yes </t>
  </si>
  <si>
    <t xml:space="preserve">No </t>
  </si>
  <si>
    <t>No</t>
  </si>
  <si>
    <t>No, only studies/design</t>
  </si>
  <si>
    <t xml:space="preserve"> </t>
  </si>
  <si>
    <t>Dumbarton Corridor/ACE/BART Connection</t>
  </si>
  <si>
    <t>REGIONAL MEASURE 3 DRAFT EXPENDITURE PLAN PERFORMANCE ASSESSMENT FROM PLAN BAY AREA 2040</t>
  </si>
  <si>
    <t xml:space="preserve">Clipper 2.0 </t>
  </si>
  <si>
    <t>Project URL (from Plan Bay Area web site: http://projects.planbayarea.org/explore)</t>
  </si>
  <si>
    <t>Performance Assessment ID</t>
  </si>
  <si>
    <t>PBA Performance Assessment Project Name</t>
  </si>
  <si>
    <t>17-10-0024</t>
  </si>
  <si>
    <t>Regional and Local Bridges - Exisiting Conditions</t>
  </si>
  <si>
    <t>17-10-0025</t>
  </si>
  <si>
    <t>Regional State Highways - Existing Conditions</t>
  </si>
  <si>
    <t>17-10-0005</t>
  </si>
  <si>
    <t>BART Metro Program + Bay Fair Connector</t>
  </si>
  <si>
    <t>17-10-0033</t>
  </si>
  <si>
    <t xml:space="preserve">Bay Area Forward </t>
  </si>
  <si>
    <t>17-10-0028</t>
  </si>
  <si>
    <t>Clipper</t>
  </si>
  <si>
    <t>17-10-0039</t>
  </si>
  <si>
    <t>Implement Transbay Transit Center/Caltrain Downtown Extension (Phase 1 - Transbay Transit Center)</t>
  </si>
  <si>
    <t>17-10-0038</t>
  </si>
  <si>
    <t>Caltrain/HSR Downtown San Francisco Extension</t>
  </si>
  <si>
    <t>17-05-0013</t>
  </si>
  <si>
    <t>Expand SFMTA Transit Fleet</t>
  </si>
  <si>
    <t>17-05-0021</t>
  </si>
  <si>
    <t>Geary Boulevard Bus Rapid Transit</t>
  </si>
  <si>
    <t>17-05-0016</t>
  </si>
  <si>
    <t>Better Market Street - Transportation Elements</t>
  </si>
  <si>
    <t>17-10-0003</t>
  </si>
  <si>
    <t>San Pablo Avenue BRT</t>
  </si>
  <si>
    <t>17-10-0001</t>
  </si>
  <si>
    <t>AC Transit Fleet Expansion and Major Corridors</t>
  </si>
  <si>
    <t>17-05-0014</t>
  </si>
  <si>
    <t>Muni Forward (Transit Effectiveness Project)</t>
  </si>
  <si>
    <t>17-01-0062</t>
  </si>
  <si>
    <t>BART to Livermore/ACE Project Development and Construction Reserve</t>
  </si>
  <si>
    <t>17-07-0061</t>
  </si>
  <si>
    <t>Extend Capitol Expressway light rail to Eastridge Transit Center - Phase II</t>
  </si>
  <si>
    <t>17-07-0012</t>
  </si>
  <si>
    <t xml:space="preserve">BART Silicon Valley Extension - San Jose (Berryessa) to Santa Clara </t>
  </si>
  <si>
    <t>17-01-0008</t>
  </si>
  <si>
    <t>Minor Transit Improvements</t>
  </si>
  <si>
    <t>17-01-0059</t>
  </si>
  <si>
    <t>Union City Intermodal Station Phase 4</t>
  </si>
  <si>
    <t>I-880 Express Lanes: Northbound from Hegenberger to Lewelling and bridge improvements</t>
  </si>
  <si>
    <t>17-10-0057</t>
  </si>
  <si>
    <t>I-80 Express Lanes in both directions: Airbase Parkway to I-505</t>
  </si>
  <si>
    <t>17-10-0059</t>
  </si>
  <si>
    <t>I-680 Express Lanes: Northbound from Rudgear to SR 242 and operational improvements</t>
  </si>
  <si>
    <t>17-10-0060</t>
  </si>
  <si>
    <t>SR-84 Express Lanes: Westbound from I-880 to Dumbarton Bridge Toll Plaza</t>
  </si>
  <si>
    <t>17-10-0050</t>
  </si>
  <si>
    <t>I-880 Express Lanes in both directions: Hegenberger/Lewelling to SR-237</t>
  </si>
  <si>
    <t>17-10-0052</t>
  </si>
  <si>
    <t>I-80 Express Lanes: Westbound Bay Bridge Approaches</t>
  </si>
  <si>
    <t>17-10-0045</t>
  </si>
  <si>
    <t>I-80 Express Lanes in both directions: Carquinez Bridge to Bay Bridge</t>
  </si>
  <si>
    <t>17-10-0053</t>
  </si>
  <si>
    <t>I-80 Express Lanes in both directions: Airbase Parkway to Red Top Road</t>
  </si>
  <si>
    <t>17-10-0044</t>
  </si>
  <si>
    <t>I-680 Express Lanes: Southbound from Marina Vista to Rudgear</t>
  </si>
  <si>
    <t>17-10-0048</t>
  </si>
  <si>
    <t>I-680 Express Lanes: Northbound from Marina Vista to SR 242</t>
  </si>
  <si>
    <t>17-10-0047</t>
  </si>
  <si>
    <t>I-680 Express Lanes in both directions: Livorna/Rudgear to Alcosta</t>
  </si>
  <si>
    <t>17-10-0049</t>
  </si>
  <si>
    <t>US 101 Express Lanes: Whipple Ave. in San Mateo County to Cochrane Road in Morgan Hill</t>
  </si>
  <si>
    <t>17-07-0075</t>
  </si>
  <si>
    <t>Goods Movement Technology Program</t>
  </si>
  <si>
    <t>17-10-0019</t>
  </si>
  <si>
    <t>Goods Movement Clean Fuels and Impact Reduction Program</t>
  </si>
  <si>
    <t>17-10-0018</t>
  </si>
  <si>
    <t>I-580 Integrated Corridor Mobility (ICM)</t>
  </si>
  <si>
    <t>17-01-0019</t>
  </si>
  <si>
    <t>Outer Harbor Turning Basin</t>
  </si>
  <si>
    <t>17-01-0022</t>
  </si>
  <si>
    <t>Outer Harbor Intermodal Terminal (OHIT) Phases 2 and 3</t>
  </si>
  <si>
    <t>17-01-0017</t>
  </si>
  <si>
    <t>Oakland International Airport Perimeter Dike</t>
  </si>
  <si>
    <t>17-01-0025</t>
  </si>
  <si>
    <t>Oakland Army Base transportation infrastructure improvements</t>
  </si>
  <si>
    <t>17-01-0016</t>
  </si>
  <si>
    <t>Middle Harbor Road Improvements</t>
  </si>
  <si>
    <t>17-01-0027</t>
  </si>
  <si>
    <t>7th Street Grade Separation West</t>
  </si>
  <si>
    <t>17-01-0018</t>
  </si>
  <si>
    <t>7th Street Grade Separation East</t>
  </si>
  <si>
    <t>17-01-0015</t>
  </si>
  <si>
    <t>I-880 Whipple Road Interchange Improvements</t>
  </si>
  <si>
    <t>17-01-0021</t>
  </si>
  <si>
    <t>I-880 Industrial Parkway Interchange Reconstruction</t>
  </si>
  <si>
    <t>17-01-0023</t>
  </si>
  <si>
    <t>I-880 A Street Interchange Reconstruction</t>
  </si>
  <si>
    <t>17-01-0024</t>
  </si>
  <si>
    <t>San Francisco-Oakland Bay Bridge West Span Bicycle, Pedestrian, and Maintenance Path - Environmental Only</t>
  </si>
  <si>
    <t>17-10-0034</t>
  </si>
  <si>
    <t>17-09-0003</t>
  </si>
  <si>
    <t>17-08-0005</t>
  </si>
  <si>
    <t>17-07-0003</t>
  </si>
  <si>
    <t>17-06-0003</t>
  </si>
  <si>
    <t>17-05-0004</t>
  </si>
  <si>
    <t>17-04-0003</t>
  </si>
  <si>
    <t>17-03-0016</t>
  </si>
  <si>
    <t>17-02-0005</t>
  </si>
  <si>
    <t>17-01-0004</t>
  </si>
  <si>
    <t>17-04-0001</t>
  </si>
  <si>
    <t>17-03-0001</t>
  </si>
  <si>
    <t>17-02-0003</t>
  </si>
  <si>
    <t>17-01-0001</t>
  </si>
  <si>
    <t>17-10-0014</t>
  </si>
  <si>
    <t>17-09-0001</t>
  </si>
  <si>
    <t>17-08-0002</t>
  </si>
  <si>
    <t>17-07-0001</t>
  </si>
  <si>
    <t>17-06-0001</t>
  </si>
  <si>
    <t>17-05-0001</t>
  </si>
  <si>
    <t>Richmond-San Francisco Ferry Service</t>
  </si>
  <si>
    <t>17-02-0042</t>
  </si>
  <si>
    <t>North Bay Ferry Service Enhancement</t>
  </si>
  <si>
    <t>17-10-0040</t>
  </si>
  <si>
    <t>New Alameda Point Ferry Terminal</t>
  </si>
  <si>
    <t>17-01-0009</t>
  </si>
  <si>
    <t>Albany/Berkeley Ferry Terminal</t>
  </si>
  <si>
    <t>17-10-0042</t>
  </si>
  <si>
    <t>Landside Improvements for Richmond Ferry Service</t>
  </si>
  <si>
    <t>17-02-0044</t>
  </si>
  <si>
    <t>Establish new ferry terminal at Mission Bay 16th Street</t>
  </si>
  <si>
    <t>17-05-0019</t>
  </si>
  <si>
    <t>Central Bay Ferry Service Enhancement</t>
  </si>
  <si>
    <t>17-10-0041</t>
  </si>
  <si>
    <t>17-02-0051</t>
  </si>
  <si>
    <t>I-680 Transit Improvements including Express Bus Service, ITS components, and Park &amp; Ride Lots</t>
  </si>
  <si>
    <t>17-02-0019</t>
  </si>
  <si>
    <t>I-680/SR4 Interchange Improvements - Phases 1-3</t>
  </si>
  <si>
    <t>17-03-0006</t>
  </si>
  <si>
    <t>Implement Marin Sonoma Narrows HOV Lane and corridor improvements Phase 2 (Marin County)</t>
  </si>
  <si>
    <t>17-09-0006</t>
  </si>
  <si>
    <t>Implement Marin Sonoma Narrows Phase 2 (Sonoma County)</t>
  </si>
  <si>
    <t>17-08-0009</t>
  </si>
  <si>
    <t>I-80/I-680/SR12 Interchange (Packages 2-7)</t>
  </si>
  <si>
    <t>17-10-0037</t>
  </si>
  <si>
    <t>Highway 37 Improvements and Sea Level Rise Mitigation PSR</t>
  </si>
  <si>
    <t>17-03-0007</t>
  </si>
  <si>
    <t>US 101/580 Interchange Direct Connector - PAED</t>
  </si>
  <si>
    <t>17-03-0013</t>
  </si>
  <si>
    <t>San Rafael Transit Center (SRTC) Relocation Project</t>
  </si>
  <si>
    <t>17-10-0010</t>
  </si>
  <si>
    <t>Bus and Ferry Service Expansion</t>
  </si>
  <si>
    <t>17-08-0001</t>
  </si>
  <si>
    <t>Access and Mobility Program</t>
  </si>
  <si>
    <t>17-09-0017</t>
  </si>
  <si>
    <t>Enhance bus service frequencies in Sonoma County</t>
  </si>
  <si>
    <t>17-03-0005</t>
  </si>
  <si>
    <t>17-04-0006</t>
  </si>
  <si>
    <t>17-02-0009</t>
  </si>
  <si>
    <t>17-05-0010</t>
  </si>
  <si>
    <t>17-05-0036</t>
  </si>
  <si>
    <t>Regional/Local Express Bus to Support Express Lanes in SF</t>
  </si>
  <si>
    <t>17-06-0008</t>
  </si>
  <si>
    <t>Add northbound and southbound modified auxiliary lanes and/ or implementation of managed lanes on U.S. 101 from I-380 to San Francisco County line</t>
  </si>
  <si>
    <t>17-06-0007</t>
  </si>
  <si>
    <t>Modify existing lanes on U.S. 101 to accommodate a managed lane</t>
  </si>
  <si>
    <t>All PBA numbers</t>
  </si>
  <si>
    <t>Bicycle and Pedestrian Program (San Francisco)</t>
  </si>
  <si>
    <t>Bicycle and Pedestrian Program (San Mateo)</t>
  </si>
  <si>
    <t>Bicycle and Pedestrian Program (Santa Clara)</t>
  </si>
  <si>
    <t>Bicycle and Pedestrian Program (Solano)</t>
  </si>
  <si>
    <t>Bicycle and Pedestrian Program (Sonoma)</t>
  </si>
  <si>
    <t>Bay Trail - non toll bridge segments (Multi-County)</t>
  </si>
  <si>
    <t>Bicycle and Pedestrian Program (Alameda)</t>
  </si>
  <si>
    <t>Bicycle and Pedestrian Program (Contra Costa)</t>
  </si>
  <si>
    <t>Bicycle and Pedestrian Program (Marin)</t>
  </si>
  <si>
    <t>Bicycle and Pedestrian Program (Napa)</t>
  </si>
  <si>
    <t>Multimodal Streetscape (Alameda)</t>
  </si>
  <si>
    <t>Multimodal Streetscape (Contra Costa)</t>
  </si>
  <si>
    <t>Multimodal Streetscape (Marin)</t>
  </si>
  <si>
    <t>Multimodal Streetscape (Napa)</t>
  </si>
  <si>
    <t>Multimodal Streetscape (San Francisco)</t>
  </si>
  <si>
    <t>Multimodal Streetscape (San Mateo)</t>
  </si>
  <si>
    <t>Multimodal Streetscape (Santa Clara)</t>
  </si>
  <si>
    <t>Multimodal Streetscape (Solano)</t>
  </si>
  <si>
    <t>Multimodal Streetscape (Sonoma)</t>
  </si>
  <si>
    <t>Bus and Ferry Service Expansion (GGBHTD)</t>
  </si>
  <si>
    <t>Minor Transit Improvements (Alameda)</t>
  </si>
  <si>
    <t>Minor Transit Improvements (Contra Costa)</t>
  </si>
  <si>
    <t>Minor Transit Improvements (Marin)</t>
  </si>
  <si>
    <t>Minor Transit Improvements (Napa)</t>
  </si>
  <si>
    <t>Minor Transit Improvements (San Francisco)</t>
  </si>
  <si>
    <t>RM3 Project/Program</t>
  </si>
  <si>
    <t>RTPID</t>
  </si>
  <si>
    <t>RTP Project Name</t>
  </si>
  <si>
    <t>Web Link</t>
  </si>
  <si>
    <t>http://projects.planbayarea.org/explore/explore.detail?rtpId=17-05-0013</t>
  </si>
  <si>
    <t>http://projects.planbayarea.org/explore/explore.detail?rtpId=17-01-0001</t>
  </si>
  <si>
    <t>http://projects.planbayarea.org/explore/explore.detail?rtpId=17-01-0004</t>
  </si>
  <si>
    <t>http://projects.planbayarea.org/explore/explore.detail?rtpId=17-01-0008</t>
  </si>
  <si>
    <t>http://projects.planbayarea.org/explore/explore.detail?rtpId=17-01-0009</t>
  </si>
  <si>
    <t>http://projects.planbayarea.org/explore/explore.detail?rtpId=17-01-0015</t>
  </si>
  <si>
    <t>http://projects.planbayarea.org/explore/explore.detail?rtpId=17-01-0016</t>
  </si>
  <si>
    <t>http://projects.planbayarea.org/explore/explore.detail?rtpId=17-01-0017</t>
  </si>
  <si>
    <t>http://projects.planbayarea.org/explore/explore.detail?rtpId=17-01-0018</t>
  </si>
  <si>
    <t>http://projects.planbayarea.org/explore/explore.detail?rtpId=17-01-0019</t>
  </si>
  <si>
    <t>http://projects.planbayarea.org/explore/explore.detail?rtpId=17-01-0021</t>
  </si>
  <si>
    <t>http://projects.planbayarea.org/explore/explore.detail?rtpId=17-01-0022</t>
  </si>
  <si>
    <t>http://projects.planbayarea.org/explore/explore.detail?rtpId=17-01-0023</t>
  </si>
  <si>
    <t>http://projects.planbayarea.org/explore/explore.detail?rtpId=17-01-0024</t>
  </si>
  <si>
    <t>http://projects.planbayarea.org/explore/explore.detail?rtpId=17-01-0027</t>
  </si>
  <si>
    <t>http://projects.planbayarea.org/explore/explore.detail?rtpId=17-01-0025</t>
  </si>
  <si>
    <t>http://projects.planbayarea.org/explore/explore.detail?rtpId=17-01-0059</t>
  </si>
  <si>
    <t>http://projects.planbayarea.org/explore/explore.detail?rtpId=17-01-0062</t>
  </si>
  <si>
    <t>http://projects.planbayarea.org/explore/explore.detail?rtpId=17-02-0003</t>
  </si>
  <si>
    <t>http://projects.planbayarea.org/explore/explore.detail?rtpId=17-02-0005</t>
  </si>
  <si>
    <t>http://projects.planbayarea.org/explore/explore.detail?rtpId=17-02-0009</t>
  </si>
  <si>
    <t>http://projects.planbayarea.org/explore/explore.detail?rtpId=17-02-0019</t>
  </si>
  <si>
    <t>http://projects.planbayarea.org/explore/explore.detail?rtpId=17-02-0042</t>
  </si>
  <si>
    <t>http://projects.planbayarea.org/explore/explore.detail?rtpId=17-02-0044</t>
  </si>
  <si>
    <t>http://projects.planbayarea.org/explore/explore.detail?rtpId=17-02-0051</t>
  </si>
  <si>
    <t>http://projects.planbayarea.org/explore/explore.detail?rtpId=17-03-0005</t>
  </si>
  <si>
    <t>http://projects.planbayarea.org/explore/explore.detail?rtpId=17-03-0006</t>
  </si>
  <si>
    <t>http://projects.planbayarea.org/explore/explore.detail?rtpId=17-03-0007</t>
  </si>
  <si>
    <t>http://projects.planbayarea.org/explore/explore.detail?rtpId=17-03-0013</t>
  </si>
  <si>
    <t>http://projects.planbayarea.org/explore/explore.detail?rtpId=17-03-0016</t>
  </si>
  <si>
    <t>http://projects.planbayarea.org/explore/explore.detail?rtpId=17-04-0001</t>
  </si>
  <si>
    <t>http://projects.planbayarea.org/explore/explore.detail?rtpId=17-04-0003</t>
  </si>
  <si>
    <t>http://projects.planbayarea.org/explore/explore.detail?rtpId=17-04-0006</t>
  </si>
  <si>
    <t>http://projects.planbayarea.org/explore/explore.detail?rtpId=17-05-0001</t>
  </si>
  <si>
    <t>http://projects.planbayarea.org/explore/explore.detail?rtpId=17-05-0004</t>
  </si>
  <si>
    <t>http://projects.planbayarea.org/explore/explore.detail?rtpId=17-05-0010</t>
  </si>
  <si>
    <t>http://projects.planbayarea.org/explore/explore.detail?rtpId=17-05-0014</t>
  </si>
  <si>
    <t>http://projects.planbayarea.org/explore/explore.detail?rtpId=17-05-0016</t>
  </si>
  <si>
    <t>http://projects.planbayarea.org/explore/explore.detail?rtpId=17-05-0019</t>
  </si>
  <si>
    <t>http://projects.planbayarea.org/explore/explore.detail?rtpId=17-05-0021</t>
  </si>
  <si>
    <t>http://projects.planbayarea.org/explore/explore.detail?rtpId=17-05-0036</t>
  </si>
  <si>
    <t>http://projects.planbayarea.org/explore/explore.detail?rtpId=17-06-0001</t>
  </si>
  <si>
    <t>http://projects.planbayarea.org/explore/explore.detail?rtpId=17-06-0003</t>
  </si>
  <si>
    <t>http://projects.planbayarea.org/explore/explore.detail?rtpId=17-06-0007</t>
  </si>
  <si>
    <t>http://projects.planbayarea.org/explore/explore.detail?rtpId=17-06-0008</t>
  </si>
  <si>
    <t>http://projects.planbayarea.org/explore/explore.detail?rtpId=17-07-0001</t>
  </si>
  <si>
    <t>http://projects.planbayarea.org/explore/explore.detail?rtpId=17-07-0003</t>
  </si>
  <si>
    <t>http://projects.planbayarea.org/explore/explore.detail?rtpId=17-07-0012</t>
  </si>
  <si>
    <t>http://projects.planbayarea.org/explore/explore.detail?rtpId=17-07-0061</t>
  </si>
  <si>
    <t>http://projects.planbayarea.org/explore/explore.detail?rtpId=17-07-0075</t>
  </si>
  <si>
    <t>http://projects.planbayarea.org/explore/explore.detail?rtpId=17-08-0001</t>
  </si>
  <si>
    <t>http://projects.planbayarea.org/explore/explore.detail?rtpId=17-08-0002</t>
  </si>
  <si>
    <t>http://projects.planbayarea.org/explore/explore.detail?rtpId=17-08-0005</t>
  </si>
  <si>
    <t>http://projects.planbayarea.org/explore/explore.detail?rtpId=17-08-0009</t>
  </si>
  <si>
    <t>http://projects.planbayarea.org/explore/explore.detail?rtpId=17-09-0001</t>
  </si>
  <si>
    <t>http://projects.planbayarea.org/explore/explore.detail?rtpId=17-09-0003</t>
  </si>
  <si>
    <t>http://projects.planbayarea.org/explore/explore.detail?rtpId=17-09-0006</t>
  </si>
  <si>
    <t>http://projects.planbayarea.org/explore/explore.detail?rtpId=17-09-0017</t>
  </si>
  <si>
    <t>http://projects.planbayarea.org/explore/explore.detail?rtpId=17-10-0001</t>
  </si>
  <si>
    <t>http://projects.planbayarea.org/explore/explore.detail?rtpId=17-10-0003</t>
  </si>
  <si>
    <t>http://projects.planbayarea.org/explore/explore.detail?rtpId=17-10-0005</t>
  </si>
  <si>
    <t>http://projects.planbayarea.org/explore/explore.detail?rtpId=17-10-0010</t>
  </si>
  <si>
    <t>http://projects.planbayarea.org/explore/explore.detail?rtpId=17-10-0014</t>
  </si>
  <si>
    <t>http://projects.planbayarea.org/explore/explore.detail?rtpId=17-10-0018</t>
  </si>
  <si>
    <t>http://projects.planbayarea.org/explore/explore.detail?rtpId=17-10-0019</t>
  </si>
  <si>
    <t>http://projects.planbayarea.org/explore/explore.detail?rtpId=17-10-0024</t>
  </si>
  <si>
    <t>http://projects.planbayarea.org/explore/explore.detail?rtpId=17-10-0025</t>
  </si>
  <si>
    <t>http://projects.planbayarea.org/explore/explore.detail?rtpId=17-10-0028</t>
  </si>
  <si>
    <t>http://projects.planbayarea.org/explore/explore.detail?rtpId=17-10-0033</t>
  </si>
  <si>
    <t>http://projects.planbayarea.org/explore/explore.detail?rtpId=17-10-0034</t>
  </si>
  <si>
    <t>http://projects.planbayarea.org/explore/explore.detail?rtpId=17-10-0037</t>
  </si>
  <si>
    <t>http://projects.planbayarea.org/explore/explore.detail?rtpId=17-10-0038</t>
  </si>
  <si>
    <t>http://projects.planbayarea.org/explore/explore.detail?rtpId=17-10-0039</t>
  </si>
  <si>
    <t>http://projects.planbayarea.org/explore/explore.detail?rtpId=17-10-0040</t>
  </si>
  <si>
    <t>http://projects.planbayarea.org/explore/explore.detail?rtpId=17-10-0041</t>
  </si>
  <si>
    <t>http://projects.planbayarea.org/explore/explore.detail?rtpId=17-10-0042</t>
  </si>
  <si>
    <t>http://projects.planbayarea.org/explore/explore.detail?rtpId=17-10-0045</t>
  </si>
  <si>
    <t>http://projects.planbayarea.org/explore/explore.detail?rtpId=17-10-0047</t>
  </si>
  <si>
    <t>http://projects.planbayarea.org/explore/explore.detail?rtpId=17-10-0048</t>
  </si>
  <si>
    <t>http://projects.planbayarea.org/explore/explore.detail?rtpId=17-10-0049</t>
  </si>
  <si>
    <t>http://projects.planbayarea.org/explore/explore.detail?rtpId=17-10-0050</t>
  </si>
  <si>
    <t>http://projects.planbayarea.org/explore/explore.detail?rtpId=17-10-0052</t>
  </si>
  <si>
    <t>http://projects.planbayarea.org/explore/explore.detail?rtpId=17-10-0053</t>
  </si>
  <si>
    <t>http://projects.planbayarea.org/explore/explore.detail?rtpId=17-10-0057</t>
  </si>
  <si>
    <r>
      <rPr>
        <b/>
        <sz val="11"/>
        <color theme="0"/>
        <rFont val="Calibri"/>
        <family val="2"/>
        <scheme val="minor"/>
      </rPr>
      <t xml:space="preserve">Operating Projects </t>
    </r>
    <r>
      <rPr>
        <b/>
        <i/>
        <sz val="11"/>
        <color theme="0"/>
        <rFont val="Calibri"/>
        <family val="2"/>
        <scheme val="minor"/>
      </rPr>
      <t xml:space="preserve">
</t>
    </r>
  </si>
  <si>
    <t>No, only study</t>
  </si>
  <si>
    <r>
      <rPr>
        <b/>
        <sz val="11"/>
        <color theme="0"/>
        <rFont val="Calibri"/>
        <family val="2"/>
        <scheme val="minor"/>
      </rPr>
      <t xml:space="preserve">Capital Projects </t>
    </r>
    <r>
      <rPr>
        <b/>
        <i/>
        <sz val="11"/>
        <color theme="0"/>
        <rFont val="Calibri"/>
        <family val="2"/>
        <scheme val="minor"/>
      </rPr>
      <t xml:space="preserve">
</t>
    </r>
  </si>
  <si>
    <t>Regional Programs</t>
  </si>
  <si>
    <t>Project RTIP ID</t>
  </si>
  <si>
    <t>Project RTIP Title</t>
  </si>
  <si>
    <t>Mod. Support</t>
  </si>
  <si>
    <t xml:space="preserve">Clipper 2.0 (upgrade the Bay Area's single transit fare payment technology) </t>
  </si>
  <si>
    <t xml:space="preserve">Solano West-Bound I-80 Truck Scales </t>
  </si>
  <si>
    <t xml:space="preserve">Solano I-80 Express Lanes (Red Top Road to I-505) </t>
  </si>
  <si>
    <t>Capitol Corridor</t>
  </si>
  <si>
    <t>17-08-0017</t>
  </si>
  <si>
    <t>I-80 WB Truck Scales</t>
  </si>
  <si>
    <t>http://projects.planbayarea.org/explore/explore.detail?rtpId=17-08-0017</t>
  </si>
  <si>
    <t>http://projects.planbayarea.org/explore/explore.detail?rtpId=17-10-0044</t>
  </si>
  <si>
    <t>http://projects.planbayarea.org/explore/explore.detail?rtpId=17-10-0059</t>
  </si>
  <si>
    <t>Need Project Def.</t>
  </si>
  <si>
    <t>See more PBA projects</t>
  </si>
  <si>
    <t>*</t>
  </si>
  <si>
    <t>See More Perf. Assess. Projects</t>
  </si>
  <si>
    <t>Corridor Express Lanes (Eligible: Alameda/Contra Costa I-80, Alameda I-880, Alameda-Contra Costa I-680, San Francisco 101, San Mateo 101, SR 84, SR 92, Solano I-80 Express Lanes (Red Top Road to I-505))</t>
  </si>
  <si>
    <t>Capitol Corridor   Connection</t>
  </si>
  <si>
    <t>SMART</t>
  </si>
  <si>
    <t xml:space="preserve">Ferries (New vessels to add frequency to existing routes and service expansions in the counties of Alameda, Contra Costa, San Mateo, San Francisco, Solano; Antioch terminal) </t>
  </si>
  <si>
    <t xml:space="preserve">New Transbay Tube + Approaches </t>
  </si>
  <si>
    <t>101/92 Interchange</t>
  </si>
  <si>
    <t>Dumbarton Rail/ACE/BART/Shinn Station</t>
  </si>
  <si>
    <t>Muni Expansion Vehicles</t>
  </si>
  <si>
    <t>Core Capacity Transit Improvements serving the Bay Bridge Corridor</t>
  </si>
  <si>
    <t>North Bay Transit Improvements (Contra Costa, Marin, Napa, Solano, Sonoma)</t>
  </si>
  <si>
    <t>SR 29 (South Napa County)</t>
  </si>
  <si>
    <t>PBA 2040 - SMART - Phase 3 (Santa Rosa Airport to Cloverdale)</t>
  </si>
  <si>
    <t>0</t>
  </si>
  <si>
    <t>PBA - SR-29 HOV Lanes and BRT (Napa Junction to Vallejo)</t>
  </si>
  <si>
    <t>I-80 Transit Improvements in Contra Costa County</t>
  </si>
  <si>
    <t>I-680/SR 84 interchange</t>
  </si>
  <si>
    <t xml:space="preserve">I-680/I-880/Route 262 Freeway Connector </t>
  </si>
  <si>
    <t>East Contra Costa County Transit Intermodal Station</t>
  </si>
  <si>
    <t xml:space="preserve">Byron Highway Vasco Road Airport Connector </t>
  </si>
  <si>
    <t xml:space="preserve">Vasco Road Safety Improvements </t>
  </si>
  <si>
    <t>I-680 Transit Improvements</t>
  </si>
  <si>
    <t>PBA 2040 - SR-84 Widening + I-680/SR-84 Interchange Improvements (Livermore to I-680)</t>
  </si>
  <si>
    <t>9</t>
  </si>
  <si>
    <t>SR-84/I-680 Interchange Improvements and SR-84 Widening</t>
  </si>
  <si>
    <t>PBA 2040 - SR-262 Connector (I-680 to I-880)</t>
  </si>
  <si>
    <t>SR-262 Mission Boulevard Cross Connector Improvements</t>
  </si>
  <si>
    <t>Brentwood Intermodal Transit Center</t>
  </si>
  <si>
    <t>Vasco Road Byron Highway Connector Road</t>
  </si>
  <si>
    <t>[Contra Costa] County Safety, Security and Other</t>
  </si>
  <si>
    <t>State Route 29 Improvements</t>
  </si>
  <si>
    <t>I-80 Transit</t>
  </si>
  <si>
    <t>AC TransitBART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</si>
</sst>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0" fillId="0" borderId="2" xfId="0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0" fillId="0" borderId="0" xfId="0" applyFill="1" applyBorder="1"/>
    <xf numFmtId="0" fontId="3" fillId="4" borderId="5" xfId="0" applyFont="1" applyFill="1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0" xfId="0" applyFont="1" applyBorder="1"/>
    <xf numFmtId="164" fontId="0" fillId="0" borderId="0" xfId="1" applyNumberFormat="1" applyFont="1" applyBorder="1"/>
    <xf numFmtId="49" fontId="0" fillId="0" borderId="0" xfId="0" applyNumberFormat="1" applyBorder="1" applyAlignment="1">
      <alignment horizontal="center"/>
    </xf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Font="1" applyBorder="1"/>
    <xf numFmtId="0" fontId="0" fillId="0" borderId="6" xfId="0" applyBorder="1"/>
    <xf numFmtId="0" fontId="3" fillId="4" borderId="5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164" fontId="11" fillId="0" borderId="0" xfId="1" applyNumberFormat="1" applyFont="1" applyBorder="1"/>
    <xf numFmtId="164" fontId="0" fillId="0" borderId="0" xfId="1" applyNumberFormat="1" applyFont="1" applyBorder="1" applyAlignment="1">
      <alignment horizontal="left"/>
    </xf>
    <xf numFmtId="0" fontId="8" fillId="0" borderId="6" xfId="0" applyFont="1" applyBorder="1"/>
    <xf numFmtId="0" fontId="2" fillId="6" borderId="0" xfId="0" applyFont="1" applyFill="1" applyBorder="1" applyAlignment="1">
      <alignment horizontal="center" wrapText="1"/>
    </xf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7" xfId="0" applyFill="1" applyBorder="1"/>
    <xf numFmtId="0" fontId="8" fillId="0" borderId="0" xfId="0" applyFont="1" applyFill="1" applyBorder="1"/>
    <xf numFmtId="0" fontId="0" fillId="2" borderId="0" xfId="0" applyFill="1"/>
    <xf numFmtId="0" fontId="0" fillId="8" borderId="0" xfId="0" applyFill="1"/>
    <xf numFmtId="0" fontId="0" fillId="5" borderId="0" xfId="0" applyFill="1"/>
    <xf numFmtId="0" fontId="0" fillId="10" borderId="0" xfId="0" applyFill="1"/>
    <xf numFmtId="0" fontId="0" fillId="9" borderId="5" xfId="0" applyFill="1" applyBorder="1"/>
    <xf numFmtId="0" fontId="0" fillId="9" borderId="0" xfId="0" applyFill="1" applyBorder="1"/>
    <xf numFmtId="0" fontId="0" fillId="9" borderId="5" xfId="0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0" fillId="9" borderId="4" xfId="0" applyFill="1" applyBorder="1"/>
    <xf numFmtId="0" fontId="0" fillId="9" borderId="6" xfId="0" applyFill="1" applyBorder="1"/>
    <xf numFmtId="0" fontId="0" fillId="12" borderId="5" xfId="0" applyFill="1" applyBorder="1"/>
    <xf numFmtId="0" fontId="0" fillId="12" borderId="0" xfId="0" applyFill="1" applyBorder="1"/>
    <xf numFmtId="0" fontId="0" fillId="12" borderId="5" xfId="0" applyFont="1" applyFill="1" applyBorder="1"/>
    <xf numFmtId="49" fontId="0" fillId="0" borderId="2" xfId="0" applyNumberFormat="1" applyBorder="1"/>
    <xf numFmtId="49" fontId="0" fillId="0" borderId="4" xfId="0" applyNumberFormat="1" applyBorder="1"/>
    <xf numFmtId="49" fontId="8" fillId="0" borderId="0" xfId="0" applyNumberFormat="1" applyFont="1" applyBorder="1" applyAlignment="1">
      <alignment horizontal="center"/>
    </xf>
    <xf numFmtId="0" fontId="10" fillId="7" borderId="19" xfId="0" applyFont="1" applyFill="1" applyBorder="1" applyAlignment="1">
      <alignment wrapText="1"/>
    </xf>
    <xf numFmtId="0" fontId="2" fillId="7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6" borderId="1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9" fillId="4" borderId="6" xfId="0" applyFont="1" applyFill="1" applyBorder="1"/>
    <xf numFmtId="9" fontId="8" fillId="0" borderId="8" xfId="0" applyNumberFormat="1" applyFont="1" applyBorder="1"/>
    <xf numFmtId="0" fontId="8" fillId="9" borderId="6" xfId="0" applyFont="1" applyFill="1" applyBorder="1"/>
    <xf numFmtId="0" fontId="8" fillId="9" borderId="4" xfId="0" applyFont="1" applyFill="1" applyBorder="1"/>
    <xf numFmtId="0" fontId="8" fillId="4" borderId="6" xfId="0" applyFont="1" applyFill="1" applyBorder="1"/>
    <xf numFmtId="0" fontId="8" fillId="12" borderId="6" xfId="0" applyFont="1" applyFill="1" applyBorder="1"/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8" borderId="6" xfId="0" applyFont="1" applyFill="1" applyBorder="1"/>
    <xf numFmtId="0" fontId="8" fillId="11" borderId="6" xfId="0" applyFont="1" applyFill="1" applyBorder="1" applyAlignment="1">
      <alignment wrapText="1"/>
    </xf>
    <xf numFmtId="0" fontId="8" fillId="12" borderId="0" xfId="0" applyFont="1" applyFill="1" applyBorder="1"/>
    <xf numFmtId="0" fontId="8" fillId="11" borderId="6" xfId="0" applyFont="1" applyFill="1" applyBorder="1"/>
    <xf numFmtId="0" fontId="8" fillId="0" borderId="6" xfId="0" applyFont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9" fontId="8" fillId="0" borderId="8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9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8" fillId="0" borderId="6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2" applyFill="1"/>
    <xf numFmtId="0" fontId="2" fillId="3" borderId="20" xfId="0" applyFont="1" applyFill="1" applyBorder="1" applyAlignment="1">
      <alignment horizontal="center" wrapText="1"/>
    </xf>
    <xf numFmtId="0" fontId="0" fillId="0" borderId="6" xfId="0" applyFill="1" applyBorder="1"/>
    <xf numFmtId="0" fontId="0" fillId="0" borderId="6" xfId="0" applyFont="1" applyFill="1" applyBorder="1"/>
    <xf numFmtId="0" fontId="0" fillId="0" borderId="6" xfId="0" applyFill="1" applyBorder="1" applyAlignment="1">
      <alignment wrapText="1"/>
    </xf>
    <xf numFmtId="0" fontId="2" fillId="14" borderId="2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0" fontId="3" fillId="4" borderId="6" xfId="0" applyFont="1" applyFill="1" applyBorder="1"/>
    <xf numFmtId="0" fontId="10" fillId="14" borderId="20" xfId="0" applyFont="1" applyFill="1" applyBorder="1" applyAlignment="1">
      <alignment wrapText="1"/>
    </xf>
    <xf numFmtId="0" fontId="10" fillId="7" borderId="20" xfId="0" applyFont="1" applyFill="1" applyBorder="1" applyAlignment="1">
      <alignment wrapText="1"/>
    </xf>
    <xf numFmtId="0" fontId="0" fillId="12" borderId="6" xfId="0" applyFill="1" applyBorder="1"/>
    <xf numFmtId="0" fontId="0" fillId="0" borderId="6" xfId="0" applyFont="1" applyBorder="1"/>
    <xf numFmtId="0" fontId="0" fillId="12" borderId="6" xfId="0" applyFont="1" applyFill="1" applyBorder="1"/>
    <xf numFmtId="0" fontId="3" fillId="4" borderId="6" xfId="0" applyFont="1" applyFill="1" applyBorder="1" applyAlignment="1">
      <alignment wrapText="1"/>
    </xf>
    <xf numFmtId="0" fontId="0" fillId="0" borderId="10" xfId="0" applyFont="1" applyBorder="1"/>
    <xf numFmtId="0" fontId="0" fillId="13" borderId="6" xfId="0" applyFill="1" applyBorder="1"/>
    <xf numFmtId="0" fontId="0" fillId="5" borderId="6" xfId="0" applyFill="1" applyBorder="1"/>
    <xf numFmtId="0" fontId="0" fillId="5" borderId="6" xfId="0" applyFont="1" applyFill="1" applyBorder="1"/>
    <xf numFmtId="0" fontId="0" fillId="5" borderId="6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11" borderId="6" xfId="0" applyFont="1" applyFill="1" applyBorder="1"/>
    <xf numFmtId="0" fontId="13" fillId="0" borderId="6" xfId="2" applyFill="1" applyBorder="1"/>
    <xf numFmtId="49" fontId="0" fillId="0" borderId="0" xfId="0" applyNumberFormat="1" applyBorder="1"/>
    <xf numFmtId="0" fontId="5" fillId="0" borderId="0" xfId="0" applyFont="1" applyFill="1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49" fontId="2" fillId="3" borderId="6" xfId="0" applyNumberFormat="1" applyFont="1" applyFill="1" applyBorder="1" applyAlignment="1">
      <alignment horizontal="center" wrapText="1"/>
    </xf>
    <xf numFmtId="49" fontId="9" fillId="4" borderId="6" xfId="0" applyNumberFormat="1" applyFont="1" applyFill="1" applyBorder="1"/>
    <xf numFmtId="0" fontId="9" fillId="4" borderId="6" xfId="0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2" fillId="6" borderId="6" xfId="0" applyNumberFormat="1" applyFont="1" applyFill="1" applyBorder="1" applyAlignment="1">
      <alignment horizontal="center" wrapText="1"/>
    </xf>
    <xf numFmtId="49" fontId="8" fillId="9" borderId="6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 wrapText="1"/>
    </xf>
    <xf numFmtId="49" fontId="8" fillId="9" borderId="4" xfId="0" applyNumberFormat="1" applyFont="1" applyFill="1" applyBorder="1" applyAlignment="1">
      <alignment horizontal="center"/>
    </xf>
    <xf numFmtId="49" fontId="2" fillId="7" borderId="20" xfId="0" applyNumberFormat="1" applyFont="1" applyFill="1" applyBorder="1" applyAlignment="1">
      <alignment horizontal="center" wrapText="1"/>
    </xf>
    <xf numFmtId="49" fontId="8" fillId="4" borderId="6" xfId="0" applyNumberFormat="1" applyFont="1" applyFill="1" applyBorder="1" applyAlignment="1">
      <alignment horizontal="center"/>
    </xf>
    <xf numFmtId="49" fontId="8" fillId="12" borderId="6" xfId="0" applyNumberFormat="1" applyFont="1" applyFill="1" applyBorder="1" applyAlignment="1">
      <alignment horizontal="center"/>
    </xf>
    <xf numFmtId="49" fontId="8" fillId="12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1" fillId="0" borderId="0" xfId="0" applyNumberFormat="1" applyFont="1" applyBorder="1"/>
    <xf numFmtId="0" fontId="8" fillId="0" borderId="4" xfId="0" applyFont="1" applyFill="1" applyBorder="1"/>
    <xf numFmtId="0" fontId="0" fillId="0" borderId="0" xfId="0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9" fontId="8" fillId="0" borderId="28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9" borderId="29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15" borderId="0" xfId="0" applyFill="1"/>
    <xf numFmtId="0" fontId="0" fillId="0" borderId="0" xfId="0" applyFont="1" applyFill="1"/>
    <xf numFmtId="0" fontId="0" fillId="0" borderId="6" xfId="2" applyFont="1" applyFill="1" applyBorder="1"/>
    <xf numFmtId="0" fontId="0" fillId="12" borderId="32" xfId="0" applyFont="1" applyFill="1" applyBorder="1"/>
    <xf numFmtId="0" fontId="0" fillId="12" borderId="25" xfId="0" applyFont="1" applyFill="1" applyBorder="1"/>
    <xf numFmtId="0" fontId="0" fillId="0" borderId="14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13" fillId="0" borderId="6" xfId="2" applyFill="1" applyBorder="1" applyAlignment="1">
      <alignment wrapText="1"/>
    </xf>
    <xf numFmtId="0" fontId="2" fillId="3" borderId="2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 wrapText="1"/>
    </xf>
    <xf numFmtId="164" fontId="0" fillId="0" borderId="0" xfId="1" applyNumberFormat="1" applyFont="1" applyBorder="1" applyAlignment="1">
      <alignment horizontal="center"/>
    </xf>
    <xf numFmtId="0" fontId="0" fillId="0" borderId="20" xfId="0" applyBorder="1"/>
    <xf numFmtId="49" fontId="0" fillId="0" borderId="20" xfId="0" applyNumberFormat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6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9" fontId="8" fillId="0" borderId="7" xfId="0" applyNumberFormat="1" applyFont="1" applyBorder="1" applyAlignment="1">
      <alignment horizontal="center"/>
    </xf>
    <xf numFmtId="9" fontId="13" fillId="0" borderId="8" xfId="2" applyNumberFormat="1" applyFill="1" applyBorder="1"/>
    <xf numFmtId="0" fontId="0" fillId="0" borderId="28" xfId="0" applyBorder="1" applyAlignment="1">
      <alignment horizontal="center"/>
    </xf>
    <xf numFmtId="0" fontId="3" fillId="0" borderId="36" xfId="0" applyFont="1" applyBorder="1"/>
    <xf numFmtId="0" fontId="0" fillId="0" borderId="26" xfId="0" applyBorder="1"/>
    <xf numFmtId="49" fontId="0" fillId="0" borderId="2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13" fillId="12" borderId="6" xfId="2" applyFill="1" applyBorder="1"/>
    <xf numFmtId="0" fontId="13" fillId="9" borderId="6" xfId="2" applyFill="1" applyBorder="1"/>
    <xf numFmtId="0" fontId="0" fillId="9" borderId="30" xfId="0" applyFill="1" applyBorder="1" applyAlignment="1">
      <alignment wrapText="1"/>
    </xf>
    <xf numFmtId="0" fontId="0" fillId="9" borderId="9" xfId="0" applyFill="1" applyBorder="1"/>
    <xf numFmtId="0" fontId="8" fillId="9" borderId="9" xfId="0" applyFont="1" applyFill="1" applyBorder="1"/>
    <xf numFmtId="49" fontId="8" fillId="9" borderId="9" xfId="0" applyNumberFormat="1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31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0" fillId="0" borderId="5" xfId="0" applyFill="1" applyBorder="1"/>
    <xf numFmtId="0" fontId="8" fillId="0" borderId="4" xfId="0" applyFont="1" applyBorder="1"/>
    <xf numFmtId="0" fontId="8" fillId="0" borderId="29" xfId="0" applyFont="1" applyBorder="1" applyAlignment="1">
      <alignment horizontal="center"/>
    </xf>
    <xf numFmtId="0" fontId="0" fillId="12" borderId="9" xfId="0" applyFill="1" applyBorder="1"/>
    <xf numFmtId="0" fontId="8" fillId="16" borderId="6" xfId="0" applyFont="1" applyFill="1" applyBorder="1" applyAlignment="1">
      <alignment horizontal="center"/>
    </xf>
    <xf numFmtId="0" fontId="13" fillId="16" borderId="6" xfId="2" applyFill="1" applyBorder="1"/>
    <xf numFmtId="0" fontId="8" fillId="16" borderId="27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left"/>
    </xf>
    <xf numFmtId="0" fontId="8" fillId="8" borderId="9" xfId="0" applyFont="1" applyFill="1" applyBorder="1"/>
    <xf numFmtId="0" fontId="8" fillId="9" borderId="8" xfId="0" applyFont="1" applyFill="1" applyBorder="1" applyAlignment="1">
      <alignment horizontal="center"/>
    </xf>
    <xf numFmtId="0" fontId="13" fillId="9" borderId="8" xfId="2" applyFill="1" applyBorder="1"/>
    <xf numFmtId="0" fontId="2" fillId="3" borderId="6" xfId="0" applyFont="1" applyFill="1" applyBorder="1" applyAlignment="1">
      <alignment horizontal="center" wrapText="1" shrinkToFit="1"/>
    </xf>
    <xf numFmtId="0" fontId="0" fillId="12" borderId="7" xfId="0" applyFill="1" applyBorder="1"/>
    <xf numFmtId="0" fontId="8" fillId="12" borderId="8" xfId="0" applyFont="1" applyFill="1" applyBorder="1"/>
    <xf numFmtId="49" fontId="8" fillId="12" borderId="8" xfId="0" applyNumberFormat="1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13" fillId="12" borderId="8" xfId="2" applyFill="1" applyBorder="1"/>
    <xf numFmtId="0" fontId="8" fillId="16" borderId="6" xfId="0" applyFont="1" applyFill="1" applyBorder="1"/>
    <xf numFmtId="0" fontId="8" fillId="8" borderId="6" xfId="0" applyFont="1" applyFill="1" applyBorder="1" applyAlignment="1">
      <alignment wrapText="1"/>
    </xf>
    <xf numFmtId="0" fontId="13" fillId="0" borderId="0" xfId="2"/>
    <xf numFmtId="0" fontId="0" fillId="11" borderId="0" xfId="0" applyFont="1" applyFill="1" applyBorder="1"/>
    <xf numFmtId="0" fontId="3" fillId="0" borderId="6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D110" totalsRowShown="0" headerRowDxfId="5" dataDxfId="4">
  <autoFilter ref="A1:D110"/>
  <sortState ref="A2:C107">
    <sortCondition ref="B1:B107"/>
  </sortState>
  <tableColumns count="4">
    <tableColumn id="1" name="RM3 Project/Program" dataDxfId="3"/>
    <tableColumn id="2" name="RTPID" dataDxfId="2"/>
    <tableColumn id="3" name="RTP Project Name" dataDxfId="1"/>
    <tableColumn id="4" name="Web Li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ojects.planbayarea.org/explore/explore.detail?rtpId=17-04-0008" TargetMode="External"/><Relationship Id="rId3" Type="http://schemas.openxmlformats.org/officeDocument/2006/relationships/hyperlink" Target="http://projects.planbayarea.org/explore/explore.detail?rtpId=17-01-0020" TargetMode="External"/><Relationship Id="rId7" Type="http://schemas.openxmlformats.org/officeDocument/2006/relationships/hyperlink" Target="http://projects.planbayarea.org/explore/explore.detail?rtpId=17-02-0051" TargetMode="External"/><Relationship Id="rId2" Type="http://schemas.openxmlformats.org/officeDocument/2006/relationships/hyperlink" Target="http://projects.planbayarea.org/explore/explore.detail?rtpId=17-01-0029" TargetMode="External"/><Relationship Id="rId1" Type="http://schemas.openxmlformats.org/officeDocument/2006/relationships/hyperlink" Target="http://projects.planbayarea.org/explore/explore.detail?rtpId=17-02-0009" TargetMode="External"/><Relationship Id="rId6" Type="http://schemas.openxmlformats.org/officeDocument/2006/relationships/hyperlink" Target="http://projects.planbayarea.org/explore/explore.detail?rtpId=17-02-0004" TargetMode="External"/><Relationship Id="rId5" Type="http://schemas.openxmlformats.org/officeDocument/2006/relationships/hyperlink" Target="http://projects.planbayarea.org/explore/explore.detail?rtpId=17-02-0015" TargetMode="External"/><Relationship Id="rId4" Type="http://schemas.openxmlformats.org/officeDocument/2006/relationships/hyperlink" Target="http://projects.planbayarea.org/explore/explore.detail?rtpId=17-02-005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planbayarea.org/explore/explore.detail?rtpId=17-01-0029" TargetMode="External"/><Relationship Id="rId2" Type="http://schemas.openxmlformats.org/officeDocument/2006/relationships/hyperlink" Target="http://projects.planbayarea.org/explore/explore.detail?rtpId=17-01-0020" TargetMode="External"/><Relationship Id="rId1" Type="http://schemas.openxmlformats.org/officeDocument/2006/relationships/hyperlink" Target="http://projects.planbayarea.org/explore/explore.detail?rtpId=17-01-002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projects.planbayarea.org/explore/explore.detail?rtpId=17-01-0020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projects.planbayarea.org/explore/explore.detail?rtpId=17-04-00" TargetMode="External"/><Relationship Id="rId117" Type="http://schemas.openxmlformats.org/officeDocument/2006/relationships/hyperlink" Target="http://projects.planbayarea.org/explore/explore.detail?rtpId=17-10-0059" TargetMode="External"/><Relationship Id="rId21" Type="http://schemas.openxmlformats.org/officeDocument/2006/relationships/hyperlink" Target="http://projects.planbayarea.org/explore/explore.detail?rtpId=17-02-0003" TargetMode="External"/><Relationship Id="rId42" Type="http://schemas.openxmlformats.org/officeDocument/2006/relationships/hyperlink" Target="http://projects.planbayarea.org/explore/explore.detail?rtpId=17-02-0042" TargetMode="External"/><Relationship Id="rId47" Type="http://schemas.openxmlformats.org/officeDocument/2006/relationships/hyperlink" Target="http://projects.planbayarea.org/explore/explore.detail?rtpId=17-02-0051" TargetMode="External"/><Relationship Id="rId63" Type="http://schemas.openxmlformats.org/officeDocument/2006/relationships/hyperlink" Target="http://projects.planbayarea.org/explore/explore.detail?rtpId=17-05-0019" TargetMode="External"/><Relationship Id="rId68" Type="http://schemas.openxmlformats.org/officeDocument/2006/relationships/hyperlink" Target="http://projects.planbayarea.org/explore/explore.detail?rtpId=17-06-0008" TargetMode="External"/><Relationship Id="rId84" Type="http://schemas.openxmlformats.org/officeDocument/2006/relationships/hyperlink" Target="http://projects.planbayarea.org/explore/explore.detail?rtpId=17-10-0010" TargetMode="External"/><Relationship Id="rId89" Type="http://schemas.openxmlformats.org/officeDocument/2006/relationships/hyperlink" Target="http://projects.planbayarea.org/explore/explore.detail?rtpId=17-10-0024" TargetMode="External"/><Relationship Id="rId112" Type="http://schemas.openxmlformats.org/officeDocument/2006/relationships/hyperlink" Target="http://projects.planbayarea.org/explore/explore.detail?rtpId=17-10-0053" TargetMode="External"/><Relationship Id="rId16" Type="http://schemas.openxmlformats.org/officeDocument/2006/relationships/hyperlink" Target="http://projects.planbayarea.org/explore/explore.detail?rtpId=17-01-0024" TargetMode="External"/><Relationship Id="rId107" Type="http://schemas.openxmlformats.org/officeDocument/2006/relationships/hyperlink" Target="http://projects.planbayarea.org/explore/explore.detail?rtpId=17-10-0047" TargetMode="External"/><Relationship Id="rId11" Type="http://schemas.openxmlformats.org/officeDocument/2006/relationships/hyperlink" Target="http://projects.planbayarea.org/explore/explore.detail?rtpId=17-01-0018" TargetMode="External"/><Relationship Id="rId24" Type="http://schemas.openxmlformats.org/officeDocument/2006/relationships/hyperlink" Target="http://projects.planbayarea.org/explore/explore.detail?rtpId=17-03-00" TargetMode="External"/><Relationship Id="rId32" Type="http://schemas.openxmlformats.org/officeDocument/2006/relationships/hyperlink" Target="http://projects.planbayarea.org/explore/explore.detail?rtpId=17-07-00" TargetMode="External"/><Relationship Id="rId37" Type="http://schemas.openxmlformats.org/officeDocument/2006/relationships/hyperlink" Target="http://projects.planbayarea.org/explore/explore.detail?rtpId=17-10-0001" TargetMode="External"/><Relationship Id="rId40" Type="http://schemas.openxmlformats.org/officeDocument/2006/relationships/hyperlink" Target="http://projects.planbayarea.org/explore/explore.detail?rtpId=17-02-0019" TargetMode="External"/><Relationship Id="rId45" Type="http://schemas.openxmlformats.org/officeDocument/2006/relationships/hyperlink" Target="http://projects.planbayarea.org/explore/explore.detail?rtpId=17-02-0044" TargetMode="External"/><Relationship Id="rId53" Type="http://schemas.openxmlformats.org/officeDocument/2006/relationships/hyperlink" Target="http://projects.planbayarea.org/explore/explore.detail?rtpId=17-03-0016" TargetMode="External"/><Relationship Id="rId58" Type="http://schemas.openxmlformats.org/officeDocument/2006/relationships/hyperlink" Target="http://projects.planbayarea.org/explore/explore.detail?rtpId=17-05-0010" TargetMode="External"/><Relationship Id="rId66" Type="http://schemas.openxmlformats.org/officeDocument/2006/relationships/hyperlink" Target="http://projects.planbayarea.org/explore/explore.detail?rtpId=17-06-0003" TargetMode="External"/><Relationship Id="rId74" Type="http://schemas.openxmlformats.org/officeDocument/2006/relationships/hyperlink" Target="http://projects.planbayarea.org/explore/explore.detail?rtpId=17-08-0002" TargetMode="External"/><Relationship Id="rId79" Type="http://schemas.openxmlformats.org/officeDocument/2006/relationships/hyperlink" Target="http://projects.planbayarea.org/explore/explore.detail?rtpId=17-09-0017" TargetMode="External"/><Relationship Id="rId87" Type="http://schemas.openxmlformats.org/officeDocument/2006/relationships/hyperlink" Target="http://projects.planbayarea.org/explore/explore.detail?rtpId=17-10-0018" TargetMode="External"/><Relationship Id="rId102" Type="http://schemas.openxmlformats.org/officeDocument/2006/relationships/hyperlink" Target="http://projects.planbayarea.org/explore/explore.detail?rtpId=17-10-0041" TargetMode="External"/><Relationship Id="rId110" Type="http://schemas.openxmlformats.org/officeDocument/2006/relationships/hyperlink" Target="http://projects.planbayarea.org/explore/explore.detail?rtpId=17-10-0050" TargetMode="External"/><Relationship Id="rId115" Type="http://schemas.openxmlformats.org/officeDocument/2006/relationships/hyperlink" Target="http://projects.planbayarea.org/explore/explore.detail?rtpId=17-10-0044" TargetMode="External"/><Relationship Id="rId5" Type="http://schemas.openxmlformats.org/officeDocument/2006/relationships/hyperlink" Target="http://projects.planbayarea.org/explore/explore.detail?rtpId=17-01-0008" TargetMode="External"/><Relationship Id="rId61" Type="http://schemas.openxmlformats.org/officeDocument/2006/relationships/hyperlink" Target="http://projects.planbayarea.org/explore/explore.detail?rtpId=17-05-0016" TargetMode="External"/><Relationship Id="rId82" Type="http://schemas.openxmlformats.org/officeDocument/2006/relationships/hyperlink" Target="http://projects.planbayarea.org/explore/explore.detail?rtpId=17-10-0005" TargetMode="External"/><Relationship Id="rId90" Type="http://schemas.openxmlformats.org/officeDocument/2006/relationships/hyperlink" Target="http://projects.planbayarea.org/explore/explore.detail?rtpId=17-10-0025" TargetMode="External"/><Relationship Id="rId95" Type="http://schemas.openxmlformats.org/officeDocument/2006/relationships/hyperlink" Target="http://projects.planbayarea.org/explore/explore.detail?rtpId=17-10-0038" TargetMode="External"/><Relationship Id="rId19" Type="http://schemas.openxmlformats.org/officeDocument/2006/relationships/hyperlink" Target="http://projects.planbayarea.org/explore/explore.detail?rtpId=17-01-0059" TargetMode="External"/><Relationship Id="rId14" Type="http://schemas.openxmlformats.org/officeDocument/2006/relationships/hyperlink" Target="http://projects.planbayarea.org/explore/explore.detail?rtpId=17-01-0022" TargetMode="External"/><Relationship Id="rId22" Type="http://schemas.openxmlformats.org/officeDocument/2006/relationships/hyperlink" Target="http://projects.planbayarea.org/explore/explore.detail?rtpId=17-02-00" TargetMode="External"/><Relationship Id="rId27" Type="http://schemas.openxmlformats.org/officeDocument/2006/relationships/hyperlink" Target="http://projects.planbayarea.org/explore/explore.detail?rtpId=17-05-0001" TargetMode="External"/><Relationship Id="rId30" Type="http://schemas.openxmlformats.org/officeDocument/2006/relationships/hyperlink" Target="http://projects.planbayarea.org/explore/explore.detail?rtpId=17-06-00" TargetMode="External"/><Relationship Id="rId35" Type="http://schemas.openxmlformats.org/officeDocument/2006/relationships/hyperlink" Target="http://projects.planbayarea.org/explore/explore.detail?rtpId=17-09-0001" TargetMode="External"/><Relationship Id="rId43" Type="http://schemas.openxmlformats.org/officeDocument/2006/relationships/hyperlink" Target="http://projects.planbayarea.org/explore/explore.detail?rtpId=17-02-0042" TargetMode="External"/><Relationship Id="rId48" Type="http://schemas.openxmlformats.org/officeDocument/2006/relationships/hyperlink" Target="http://projects.planbayarea.org/explore/explore.detail?rtpId=17-03-0005" TargetMode="External"/><Relationship Id="rId56" Type="http://schemas.openxmlformats.org/officeDocument/2006/relationships/hyperlink" Target="http://projects.planbayarea.org/explore/explore.detail?rtpId=17-04-0006" TargetMode="External"/><Relationship Id="rId64" Type="http://schemas.openxmlformats.org/officeDocument/2006/relationships/hyperlink" Target="http://projects.planbayarea.org/explore/explore.detail?rtpId=17-05-0021" TargetMode="External"/><Relationship Id="rId69" Type="http://schemas.openxmlformats.org/officeDocument/2006/relationships/hyperlink" Target="http://projects.planbayarea.org/explore/explore.detail?rtpId=17-07-0003" TargetMode="External"/><Relationship Id="rId77" Type="http://schemas.openxmlformats.org/officeDocument/2006/relationships/hyperlink" Target="http://projects.planbayarea.org/explore/explore.detail?rtpId=17-09-0003" TargetMode="External"/><Relationship Id="rId100" Type="http://schemas.openxmlformats.org/officeDocument/2006/relationships/hyperlink" Target="http://projects.planbayarea.org/explore/explore.detail?rtpId=17-10-0040" TargetMode="External"/><Relationship Id="rId105" Type="http://schemas.openxmlformats.org/officeDocument/2006/relationships/hyperlink" Target="http://projects.planbayarea.org/explore/explore.detail?rtpId=17-10-0042" TargetMode="External"/><Relationship Id="rId113" Type="http://schemas.openxmlformats.org/officeDocument/2006/relationships/hyperlink" Target="http://projects.planbayarea.org/explore/explore.detail?rtpId=17-10-0057" TargetMode="External"/><Relationship Id="rId118" Type="http://schemas.openxmlformats.org/officeDocument/2006/relationships/table" Target="../tables/table1.xml"/><Relationship Id="rId8" Type="http://schemas.openxmlformats.org/officeDocument/2006/relationships/hyperlink" Target="http://projects.planbayarea.org/explore/explore.detail?rtpId=17-01-0015" TargetMode="External"/><Relationship Id="rId51" Type="http://schemas.openxmlformats.org/officeDocument/2006/relationships/hyperlink" Target="http://projects.planbayarea.org/explore/explore.detail?rtpId=17-03-0007" TargetMode="External"/><Relationship Id="rId72" Type="http://schemas.openxmlformats.org/officeDocument/2006/relationships/hyperlink" Target="http://projects.planbayarea.org/explore/explore.detail?rtpId=17-07-0061" TargetMode="External"/><Relationship Id="rId80" Type="http://schemas.openxmlformats.org/officeDocument/2006/relationships/hyperlink" Target="http://projects.planbayarea.org/explore/explore.detail?rtpId=17-10-0001" TargetMode="External"/><Relationship Id="rId85" Type="http://schemas.openxmlformats.org/officeDocument/2006/relationships/hyperlink" Target="http://projects.planbayarea.org/explore/explore.detail?rtpId=17-10-0010" TargetMode="External"/><Relationship Id="rId93" Type="http://schemas.openxmlformats.org/officeDocument/2006/relationships/hyperlink" Target="http://projects.planbayarea.org/explore/explore.detail?rtpId=17-10-0034" TargetMode="External"/><Relationship Id="rId98" Type="http://schemas.openxmlformats.org/officeDocument/2006/relationships/hyperlink" Target="http://projects.planbayarea.org/explore/explore.detail?rtpId=17-10-0040" TargetMode="External"/><Relationship Id="rId3" Type="http://schemas.openxmlformats.org/officeDocument/2006/relationships/hyperlink" Target="http://projects.planbayarea.org/explore/explore.detail?rtpId=17-01-0008" TargetMode="External"/><Relationship Id="rId12" Type="http://schemas.openxmlformats.org/officeDocument/2006/relationships/hyperlink" Target="http://projects.planbayarea.org/explore/explore.detail?rtpId=17-01-0019" TargetMode="External"/><Relationship Id="rId17" Type="http://schemas.openxmlformats.org/officeDocument/2006/relationships/hyperlink" Target="http://projects.planbayarea.org/explore/explore.detail?rtpId=17-01-0025" TargetMode="External"/><Relationship Id="rId25" Type="http://schemas.openxmlformats.org/officeDocument/2006/relationships/hyperlink" Target="http://projects.planbayarea.org/explore/explore.detail?rtpId=17-04-0001" TargetMode="External"/><Relationship Id="rId33" Type="http://schemas.openxmlformats.org/officeDocument/2006/relationships/hyperlink" Target="http://projects.planbayarea.org/explore/explore.detail?rtpId=17-08-0001" TargetMode="External"/><Relationship Id="rId38" Type="http://schemas.openxmlformats.org/officeDocument/2006/relationships/hyperlink" Target="http://projects.planbayarea.org/explore/explore.detail?rtpId=17-02-0005" TargetMode="External"/><Relationship Id="rId46" Type="http://schemas.openxmlformats.org/officeDocument/2006/relationships/hyperlink" Target="http://projects.planbayarea.org/explore/explore.detail?rtpId=17-02-0051" TargetMode="External"/><Relationship Id="rId59" Type="http://schemas.openxmlformats.org/officeDocument/2006/relationships/hyperlink" Target="http://projects.planbayarea.org/explore/explore.detail?rtpId=17-05-0013" TargetMode="External"/><Relationship Id="rId67" Type="http://schemas.openxmlformats.org/officeDocument/2006/relationships/hyperlink" Target="http://projects.planbayarea.org/explore/explore.detail?rtpId=17-06-0007" TargetMode="External"/><Relationship Id="rId103" Type="http://schemas.openxmlformats.org/officeDocument/2006/relationships/hyperlink" Target="http://projects.planbayarea.org/explore/explore.detail?rtpId=17-10-0041" TargetMode="External"/><Relationship Id="rId108" Type="http://schemas.openxmlformats.org/officeDocument/2006/relationships/hyperlink" Target="http://projects.planbayarea.org/explore/explore.detail?rtpId=17-10-0048" TargetMode="External"/><Relationship Id="rId116" Type="http://schemas.openxmlformats.org/officeDocument/2006/relationships/hyperlink" Target="http://projects.planbayarea.org/explore/explore.detail?rtpId=17-08-0017" TargetMode="External"/><Relationship Id="rId20" Type="http://schemas.openxmlformats.org/officeDocument/2006/relationships/hyperlink" Target="http://projects.planbayarea.org/explore/explore.detail?rtpId=17-01-0062" TargetMode="External"/><Relationship Id="rId41" Type="http://schemas.openxmlformats.org/officeDocument/2006/relationships/hyperlink" Target="http://projects.planbayarea.org/explore/explore.detail?rtpId=17-02-0042" TargetMode="External"/><Relationship Id="rId54" Type="http://schemas.openxmlformats.org/officeDocument/2006/relationships/hyperlink" Target="http://projects.planbayarea.org/explore/explore.detail?rtpId=17-04-0003" TargetMode="External"/><Relationship Id="rId62" Type="http://schemas.openxmlformats.org/officeDocument/2006/relationships/hyperlink" Target="http://projects.planbayarea.org/explore/explore.detail?rtpId=17-05-0019" TargetMode="External"/><Relationship Id="rId70" Type="http://schemas.openxmlformats.org/officeDocument/2006/relationships/hyperlink" Target="http://projects.planbayarea.org/explore/explore.detail?rtpId=17-07-0012" TargetMode="External"/><Relationship Id="rId75" Type="http://schemas.openxmlformats.org/officeDocument/2006/relationships/hyperlink" Target="http://projects.planbayarea.org/explore/explore.detail?rtpId=17-08-0005" TargetMode="External"/><Relationship Id="rId83" Type="http://schemas.openxmlformats.org/officeDocument/2006/relationships/hyperlink" Target="http://projects.planbayarea.org/explore/explore.detail?rtpId=17-10-0005" TargetMode="External"/><Relationship Id="rId88" Type="http://schemas.openxmlformats.org/officeDocument/2006/relationships/hyperlink" Target="http://projects.planbayarea.org/explore/explore.detail?rtpId=17-10-0019" TargetMode="External"/><Relationship Id="rId91" Type="http://schemas.openxmlformats.org/officeDocument/2006/relationships/hyperlink" Target="http://projects.planbayarea.org/explore/explore.detail?rtpId=17-10-0028" TargetMode="External"/><Relationship Id="rId96" Type="http://schemas.openxmlformats.org/officeDocument/2006/relationships/hyperlink" Target="http://projects.planbayarea.org/explore/explore.detail?rtpId=17-10-0038" TargetMode="External"/><Relationship Id="rId111" Type="http://schemas.openxmlformats.org/officeDocument/2006/relationships/hyperlink" Target="http://projects.planbayarea.org/explore/explore.detail?rtpId=17-10-0052" TargetMode="External"/><Relationship Id="rId1" Type="http://schemas.openxmlformats.org/officeDocument/2006/relationships/hyperlink" Target="http://projects.planbayarea.org/explore/explore.detail?rtpId=17-01-0001" TargetMode="External"/><Relationship Id="rId6" Type="http://schemas.openxmlformats.org/officeDocument/2006/relationships/hyperlink" Target="http://projects.planbayarea.org/explore/explore.detail?rtpId=17-01-0009" TargetMode="External"/><Relationship Id="rId15" Type="http://schemas.openxmlformats.org/officeDocument/2006/relationships/hyperlink" Target="http://projects.planbayarea.org/explore/explore.detail?rtpId=17-01-0023" TargetMode="External"/><Relationship Id="rId23" Type="http://schemas.openxmlformats.org/officeDocument/2006/relationships/hyperlink" Target="http://projects.planbayarea.org/explore/explore.detail?rtpId=17-03-0005" TargetMode="External"/><Relationship Id="rId28" Type="http://schemas.openxmlformats.org/officeDocument/2006/relationships/hyperlink" Target="http://projects.planbayarea.org/explore/explore.detail?rtpId=17-05-00" TargetMode="External"/><Relationship Id="rId36" Type="http://schemas.openxmlformats.org/officeDocument/2006/relationships/hyperlink" Target="http://projects.planbayarea.org/explore/explore.detail?rtpId=17-09-00" TargetMode="External"/><Relationship Id="rId49" Type="http://schemas.openxmlformats.org/officeDocument/2006/relationships/hyperlink" Target="http://projects.planbayarea.org/explore/explore.detail?rtpId=17-03-0005" TargetMode="External"/><Relationship Id="rId57" Type="http://schemas.openxmlformats.org/officeDocument/2006/relationships/hyperlink" Target="http://projects.planbayarea.org/explore/explore.detail?rtpId=17-05-0004" TargetMode="External"/><Relationship Id="rId106" Type="http://schemas.openxmlformats.org/officeDocument/2006/relationships/hyperlink" Target="http://projects.planbayarea.org/explore/explore.detail?rtpId=17-10-0045" TargetMode="External"/><Relationship Id="rId114" Type="http://schemas.openxmlformats.org/officeDocument/2006/relationships/hyperlink" Target="http://projects.planbayarea.org/explore/explore.detail?rtpId=17-10-0057" TargetMode="External"/><Relationship Id="rId10" Type="http://schemas.openxmlformats.org/officeDocument/2006/relationships/hyperlink" Target="http://projects.planbayarea.org/explore/explore.detail?rtpId=17-01-0017" TargetMode="External"/><Relationship Id="rId31" Type="http://schemas.openxmlformats.org/officeDocument/2006/relationships/hyperlink" Target="http://projects.planbayarea.org/explore/explore.detail?rtpId=17-07-0001" TargetMode="External"/><Relationship Id="rId44" Type="http://schemas.openxmlformats.org/officeDocument/2006/relationships/hyperlink" Target="http://projects.planbayarea.org/explore/explore.detail?rtpId=17-02-0044" TargetMode="External"/><Relationship Id="rId52" Type="http://schemas.openxmlformats.org/officeDocument/2006/relationships/hyperlink" Target="http://projects.planbayarea.org/explore/explore.detail?rtpId=17-03-0013" TargetMode="External"/><Relationship Id="rId60" Type="http://schemas.openxmlformats.org/officeDocument/2006/relationships/hyperlink" Target="http://projects.planbayarea.org/explore/explore.detail?rtpId=17-05-0014" TargetMode="External"/><Relationship Id="rId65" Type="http://schemas.openxmlformats.org/officeDocument/2006/relationships/hyperlink" Target="http://projects.planbayarea.org/explore/explore.detail?rtpId=17-05-0036" TargetMode="External"/><Relationship Id="rId73" Type="http://schemas.openxmlformats.org/officeDocument/2006/relationships/hyperlink" Target="http://projects.planbayarea.org/explore/explore.detail?rtpId=17-07-0075" TargetMode="External"/><Relationship Id="rId78" Type="http://schemas.openxmlformats.org/officeDocument/2006/relationships/hyperlink" Target="http://projects.planbayarea.org/explore/explore.detail?rtpId=17-09-0006" TargetMode="External"/><Relationship Id="rId81" Type="http://schemas.openxmlformats.org/officeDocument/2006/relationships/hyperlink" Target="http://projects.planbayarea.org/explore/explore.detail?rtpId=17-10-0003" TargetMode="External"/><Relationship Id="rId86" Type="http://schemas.openxmlformats.org/officeDocument/2006/relationships/hyperlink" Target="http://projects.planbayarea.org/explore/explore.detail?rtpId=17-10-0014" TargetMode="External"/><Relationship Id="rId94" Type="http://schemas.openxmlformats.org/officeDocument/2006/relationships/hyperlink" Target="http://projects.planbayarea.org/explore/explore.detail?rtpId=17-10-0037" TargetMode="External"/><Relationship Id="rId99" Type="http://schemas.openxmlformats.org/officeDocument/2006/relationships/hyperlink" Target="http://projects.planbayarea.org/explore/explore.detail?rtpId=17-10-0040" TargetMode="External"/><Relationship Id="rId101" Type="http://schemas.openxmlformats.org/officeDocument/2006/relationships/hyperlink" Target="http://projects.planbayarea.org/explore/explore.detail?rtpId=17-10-0041" TargetMode="External"/><Relationship Id="rId4" Type="http://schemas.openxmlformats.org/officeDocument/2006/relationships/hyperlink" Target="http://projects.planbayarea.org/explore/explore.detail?rtpId=17-01-00" TargetMode="External"/><Relationship Id="rId9" Type="http://schemas.openxmlformats.org/officeDocument/2006/relationships/hyperlink" Target="http://projects.planbayarea.org/explore/explore.detail?rtpId=17-01-0016" TargetMode="External"/><Relationship Id="rId13" Type="http://schemas.openxmlformats.org/officeDocument/2006/relationships/hyperlink" Target="http://projects.planbayarea.org/explore/explore.detail?rtpId=17-01-0021" TargetMode="External"/><Relationship Id="rId18" Type="http://schemas.openxmlformats.org/officeDocument/2006/relationships/hyperlink" Target="http://projects.planbayarea.org/explore/explore.detail?rtpId=17-01-0027" TargetMode="External"/><Relationship Id="rId39" Type="http://schemas.openxmlformats.org/officeDocument/2006/relationships/hyperlink" Target="http://projects.planbayarea.org/explore/explore.detail?rtpId=17-02-0009" TargetMode="External"/><Relationship Id="rId109" Type="http://schemas.openxmlformats.org/officeDocument/2006/relationships/hyperlink" Target="http://projects.planbayarea.org/explore/explore.detail?rtpId=17-10-0049" TargetMode="External"/><Relationship Id="rId34" Type="http://schemas.openxmlformats.org/officeDocument/2006/relationships/hyperlink" Target="http://projects.planbayarea.org/explore/explore.detail?rtpId=17-08-00" TargetMode="External"/><Relationship Id="rId50" Type="http://schemas.openxmlformats.org/officeDocument/2006/relationships/hyperlink" Target="http://projects.planbayarea.org/explore/explore.detail?rtpId=17-03-0006" TargetMode="External"/><Relationship Id="rId55" Type="http://schemas.openxmlformats.org/officeDocument/2006/relationships/hyperlink" Target="http://projects.planbayarea.org/explore/explore.detail?rtpId=17-04-0006" TargetMode="External"/><Relationship Id="rId76" Type="http://schemas.openxmlformats.org/officeDocument/2006/relationships/hyperlink" Target="http://projects.planbayarea.org/explore/explore.detail?rtpId=17-08-0009" TargetMode="External"/><Relationship Id="rId97" Type="http://schemas.openxmlformats.org/officeDocument/2006/relationships/hyperlink" Target="http://projects.planbayarea.org/explore/explore.detail?rtpId=17-10-0039" TargetMode="External"/><Relationship Id="rId104" Type="http://schemas.openxmlformats.org/officeDocument/2006/relationships/hyperlink" Target="http://projects.planbayarea.org/explore/explore.detail?rtpId=17-10-0042" TargetMode="External"/><Relationship Id="rId7" Type="http://schemas.openxmlformats.org/officeDocument/2006/relationships/hyperlink" Target="http://projects.planbayarea.org/explore/explore.detail?rtpId=17-01-0009" TargetMode="External"/><Relationship Id="rId71" Type="http://schemas.openxmlformats.org/officeDocument/2006/relationships/hyperlink" Target="http://projects.planbayarea.org/explore/explore.detail?rtpId=17-07-0012" TargetMode="External"/><Relationship Id="rId92" Type="http://schemas.openxmlformats.org/officeDocument/2006/relationships/hyperlink" Target="http://projects.planbayarea.org/explore/explore.detail?rtpId=17-10-0033" TargetMode="External"/><Relationship Id="rId2" Type="http://schemas.openxmlformats.org/officeDocument/2006/relationships/hyperlink" Target="http://projects.planbayarea.org/explore/explore.detail?rtpId=17-01-0004" TargetMode="External"/><Relationship Id="rId29" Type="http://schemas.openxmlformats.org/officeDocument/2006/relationships/hyperlink" Target="http://projects.planbayarea.org/explore/explore.detail?rtpId=17-06-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87"/>
  <sheetViews>
    <sheetView showGridLines="0" tabSelected="1" zoomScaleNormal="100" workbookViewId="0">
      <selection activeCell="M40" sqref="M40"/>
    </sheetView>
  </sheetViews>
  <sheetFormatPr defaultRowHeight="15" outlineLevelRow="1" x14ac:dyDescent="0.25"/>
  <cols>
    <col min="1" max="1" width="9.140625" style="1"/>
    <col min="2" max="2" width="62" style="1" customWidth="1"/>
    <col min="3" max="3" width="1.7109375" style="1" hidden="1" customWidth="1"/>
    <col min="4" max="4" width="38.28515625" style="1" hidden="1" customWidth="1"/>
    <col min="5" max="5" width="17.140625" style="1" customWidth="1"/>
    <col min="6" max="6" width="56.7109375" style="1" customWidth="1"/>
    <col min="7" max="7" width="17.5703125" style="123" customWidth="1"/>
    <col min="8" max="10" width="13" style="11" customWidth="1"/>
    <col min="11" max="11" width="40.28515625" style="1" customWidth="1"/>
    <col min="12" max="12" width="11.85546875" style="11" customWidth="1"/>
    <col min="13" max="13" width="12.7109375" customWidth="1"/>
    <col min="14" max="14" width="12" customWidth="1"/>
    <col min="15" max="15" width="13.28515625" customWidth="1"/>
    <col min="16" max="16" width="10.85546875" customWidth="1"/>
    <col min="18" max="18" width="11.42578125" customWidth="1"/>
    <col min="19" max="19" width="13.42578125" customWidth="1"/>
    <col min="22" max="22" width="10.140625" customWidth="1"/>
    <col min="24" max="24" width="13.7109375" customWidth="1"/>
    <col min="25" max="25" width="11.7109375" customWidth="1"/>
    <col min="26" max="26" width="15.140625" style="2" customWidth="1"/>
    <col min="27" max="27" width="10.140625" customWidth="1"/>
    <col min="28" max="28" width="10.7109375" customWidth="1"/>
    <col min="29" max="29" width="13" customWidth="1"/>
    <col min="30" max="30" width="13.42578125" customWidth="1"/>
    <col min="31" max="31" width="13.140625" customWidth="1"/>
    <col min="32" max="32" width="10.7109375" customWidth="1"/>
    <col min="33" max="33" width="12.7109375" customWidth="1"/>
    <col min="34" max="34" width="10.140625" customWidth="1"/>
    <col min="36" max="36" width="12.7109375" customWidth="1"/>
    <col min="38" max="38" width="13.28515625" customWidth="1"/>
    <col min="39" max="39" width="14" customWidth="1"/>
  </cols>
  <sheetData>
    <row r="3" spans="2:39" x14ac:dyDescent="0.25">
      <c r="B3" s="1" t="s">
        <v>138</v>
      </c>
    </row>
    <row r="4" spans="2:39" ht="18.75" x14ac:dyDescent="0.3">
      <c r="B4" s="124" t="s">
        <v>136</v>
      </c>
      <c r="C4" s="3"/>
      <c r="D4" s="3"/>
      <c r="E4" s="3"/>
      <c r="F4" s="3"/>
      <c r="G4" s="125"/>
      <c r="H4" s="126"/>
      <c r="I4" s="126"/>
      <c r="J4" s="126"/>
      <c r="K4" s="3"/>
      <c r="L4" s="126"/>
    </row>
    <row r="5" spans="2:39" x14ac:dyDescent="0.25">
      <c r="B5" s="127" t="s">
        <v>0</v>
      </c>
    </row>
    <row r="6" spans="2:39" ht="15.75" thickBot="1" x14ac:dyDescent="0.3"/>
    <row r="7" spans="2:39" ht="15.75" x14ac:dyDescent="0.25">
      <c r="B7" s="4" t="s">
        <v>1</v>
      </c>
      <c r="C7" s="5"/>
      <c r="D7" s="6"/>
      <c r="E7" s="6"/>
      <c r="F7" s="5"/>
      <c r="G7" s="50"/>
      <c r="H7" s="7"/>
      <c r="I7" s="55"/>
      <c r="J7" s="185"/>
      <c r="K7" s="5"/>
      <c r="L7" s="55"/>
    </row>
    <row r="8" spans="2:39" x14ac:dyDescent="0.25">
      <c r="B8" s="8"/>
      <c r="D8" s="10"/>
      <c r="E8" s="10"/>
      <c r="G8" s="51"/>
      <c r="I8" s="56"/>
      <c r="J8" s="178"/>
      <c r="L8" s="56"/>
    </row>
    <row r="9" spans="2:39" ht="45" x14ac:dyDescent="0.25">
      <c r="B9" s="12" t="s">
        <v>2</v>
      </c>
      <c r="C9" s="79"/>
      <c r="D9" s="61" t="s">
        <v>3</v>
      </c>
      <c r="E9" s="219" t="s">
        <v>141</v>
      </c>
      <c r="F9" s="61" t="s">
        <v>142</v>
      </c>
      <c r="G9" s="128" t="s">
        <v>4</v>
      </c>
      <c r="H9" s="61" t="s">
        <v>5</v>
      </c>
      <c r="I9" s="57" t="s">
        <v>429</v>
      </c>
      <c r="J9" s="189" t="s">
        <v>129</v>
      </c>
      <c r="K9" s="61" t="s">
        <v>140</v>
      </c>
      <c r="L9" s="166" t="s">
        <v>427</v>
      </c>
      <c r="AA9">
        <v>-1</v>
      </c>
      <c r="AB9" s="38" t="s">
        <v>120</v>
      </c>
    </row>
    <row r="10" spans="2:39" x14ac:dyDescent="0.25">
      <c r="B10" s="14" t="s">
        <v>7</v>
      </c>
      <c r="D10" s="62"/>
      <c r="E10" s="62"/>
      <c r="F10" s="62"/>
      <c r="G10" s="129"/>
      <c r="H10" s="130"/>
      <c r="I10" s="58"/>
      <c r="J10" s="190"/>
      <c r="K10" s="62"/>
      <c r="L10" s="167"/>
      <c r="AA10">
        <v>-0.5</v>
      </c>
      <c r="AB10" s="37" t="s">
        <v>121</v>
      </c>
    </row>
    <row r="11" spans="2:39" x14ac:dyDescent="0.25">
      <c r="B11" s="15" t="s">
        <v>8</v>
      </c>
      <c r="D11" s="30" t="s">
        <v>9</v>
      </c>
      <c r="E11" s="30"/>
      <c r="F11" s="30"/>
      <c r="G11" s="90"/>
      <c r="H11" s="82"/>
      <c r="I11" s="145"/>
      <c r="J11" s="174" t="s">
        <v>131</v>
      </c>
      <c r="K11" s="122" t="str">
        <f>HYPERLINK('RM3 List with PBA Projects'!D5,'RM3 List with PBA Projects'!C5)</f>
        <v>AC TransitBART</v>
      </c>
      <c r="L11" s="191" t="s">
        <v>428</v>
      </c>
      <c r="AA11">
        <v>0</v>
      </c>
      <c r="AB11" s="40" t="s">
        <v>122</v>
      </c>
    </row>
    <row r="12" spans="2:39" x14ac:dyDescent="0.25">
      <c r="B12" s="15" t="s">
        <v>10</v>
      </c>
      <c r="D12" s="30" t="s">
        <v>11</v>
      </c>
      <c r="E12" s="30"/>
      <c r="F12" s="30"/>
      <c r="G12" s="90"/>
      <c r="H12" s="82"/>
      <c r="I12" s="145"/>
      <c r="J12" s="174" t="s">
        <v>131</v>
      </c>
      <c r="K12" s="122" t="str">
        <f>HYPERLINK('RM3 List with PBA Projects'!D6,'RM3 List with PBA Projects'!C6)</f>
        <v>Central Bay Ferry Service Enhancement</v>
      </c>
      <c r="L12" s="191" t="s">
        <v>428</v>
      </c>
      <c r="AA12">
        <v>0.5</v>
      </c>
      <c r="AB12" s="39" t="s">
        <v>416</v>
      </c>
    </row>
    <row r="13" spans="2:39" ht="15.75" thickBot="1" x14ac:dyDescent="0.3">
      <c r="B13" s="16" t="s">
        <v>12</v>
      </c>
      <c r="C13" s="17"/>
      <c r="D13" s="63"/>
      <c r="E13" s="63"/>
      <c r="F13" s="63"/>
      <c r="G13" s="131"/>
      <c r="H13" s="83"/>
      <c r="I13" s="146"/>
      <c r="J13" s="192" t="s">
        <v>132</v>
      </c>
      <c r="K13" s="193" t="str">
        <f>HYPERLINK('RM3 List with PBA Projects'!D16,'RM3 List with PBA Projects'!C16)</f>
        <v>I-680 Transit Improvements including Express Bus Service, ITS components, and Park &amp; Ride Lots</v>
      </c>
      <c r="L13" s="194" t="s">
        <v>428</v>
      </c>
      <c r="AA13">
        <v>1</v>
      </c>
      <c r="AB13" s="157" t="s">
        <v>123</v>
      </c>
    </row>
    <row r="14" spans="2:39" ht="15.75" thickBot="1" x14ac:dyDescent="0.3">
      <c r="B14" s="18"/>
      <c r="G14" s="20"/>
      <c r="K14" s="13"/>
      <c r="L14" s="144"/>
    </row>
    <row r="15" spans="2:39" ht="16.5" thickBot="1" x14ac:dyDescent="0.3">
      <c r="B15" s="195" t="s">
        <v>13</v>
      </c>
      <c r="C15" s="196"/>
      <c r="D15" s="196"/>
      <c r="E15" s="196"/>
      <c r="F15" s="196"/>
      <c r="G15" s="197"/>
      <c r="H15" s="132"/>
      <c r="I15" s="132"/>
      <c r="J15" s="132"/>
      <c r="K15" s="196"/>
      <c r="L15" s="198"/>
    </row>
    <row r="16" spans="2:39" ht="45" x14ac:dyDescent="0.25">
      <c r="B16" s="4"/>
      <c r="C16" s="5"/>
      <c r="D16" s="5"/>
      <c r="E16" s="5"/>
      <c r="F16" s="170"/>
      <c r="G16" s="171"/>
      <c r="H16" s="7"/>
      <c r="I16" s="55"/>
      <c r="J16" s="7"/>
      <c r="K16" s="170"/>
      <c r="L16" s="186"/>
      <c r="M16" s="69" t="s">
        <v>77</v>
      </c>
      <c r="N16" s="69" t="s">
        <v>78</v>
      </c>
      <c r="O16" s="69" t="s">
        <v>79</v>
      </c>
      <c r="P16" s="68" t="s">
        <v>80</v>
      </c>
      <c r="Q16" s="32" t="s">
        <v>90</v>
      </c>
      <c r="R16" s="33"/>
      <c r="S16" s="34"/>
      <c r="T16" s="35" t="s">
        <v>91</v>
      </c>
      <c r="U16" s="33"/>
      <c r="V16" s="34"/>
      <c r="W16" s="32" t="s">
        <v>92</v>
      </c>
      <c r="X16" s="33"/>
      <c r="Y16" s="34"/>
      <c r="AA16" s="70" t="s">
        <v>77</v>
      </c>
      <c r="AB16" s="70" t="s">
        <v>78</v>
      </c>
      <c r="AC16" s="70" t="s">
        <v>79</v>
      </c>
      <c r="AD16" s="70" t="s">
        <v>80</v>
      </c>
      <c r="AE16" s="32" t="s">
        <v>90</v>
      </c>
      <c r="AF16" s="33"/>
      <c r="AG16" s="34"/>
      <c r="AH16" s="35" t="s">
        <v>91</v>
      </c>
      <c r="AI16" s="33"/>
      <c r="AJ16" s="34"/>
      <c r="AK16" s="32" t="s">
        <v>92</v>
      </c>
      <c r="AL16" s="33"/>
      <c r="AM16" s="34"/>
    </row>
    <row r="17" spans="2:39" ht="75" x14ac:dyDescent="0.25">
      <c r="B17" s="21" t="s">
        <v>14</v>
      </c>
      <c r="C17" s="11"/>
      <c r="D17" s="22" t="s">
        <v>3</v>
      </c>
      <c r="E17" s="22"/>
      <c r="F17" s="22" t="s">
        <v>6</v>
      </c>
      <c r="G17" s="133" t="s">
        <v>4</v>
      </c>
      <c r="H17" s="22" t="s">
        <v>125</v>
      </c>
      <c r="I17" s="60" t="s">
        <v>429</v>
      </c>
      <c r="J17" s="31" t="s">
        <v>129</v>
      </c>
      <c r="K17" s="22" t="s">
        <v>140</v>
      </c>
      <c r="L17" s="187" t="s">
        <v>427</v>
      </c>
      <c r="M17" s="31" t="s">
        <v>77</v>
      </c>
      <c r="N17" s="31" t="s">
        <v>78</v>
      </c>
      <c r="O17" s="31" t="s">
        <v>79</v>
      </c>
      <c r="P17" s="31" t="s">
        <v>126</v>
      </c>
      <c r="Q17" s="31" t="s">
        <v>81</v>
      </c>
      <c r="R17" s="31" t="s">
        <v>82</v>
      </c>
      <c r="S17" s="31" t="s">
        <v>83</v>
      </c>
      <c r="T17" s="31" t="s">
        <v>84</v>
      </c>
      <c r="U17" s="31" t="s">
        <v>85</v>
      </c>
      <c r="V17" s="31" t="s">
        <v>86</v>
      </c>
      <c r="W17" s="31" t="s">
        <v>87</v>
      </c>
      <c r="X17" s="31" t="s">
        <v>88</v>
      </c>
      <c r="Y17" s="31" t="s">
        <v>89</v>
      </c>
      <c r="Z17" s="31" t="s">
        <v>128</v>
      </c>
      <c r="AA17" s="31" t="s">
        <v>77</v>
      </c>
      <c r="AB17" s="31" t="s">
        <v>78</v>
      </c>
      <c r="AC17" s="31" t="s">
        <v>79</v>
      </c>
      <c r="AD17" s="31" t="s">
        <v>127</v>
      </c>
      <c r="AE17" s="31" t="s">
        <v>81</v>
      </c>
      <c r="AF17" s="31" t="s">
        <v>82</v>
      </c>
      <c r="AG17" s="31" t="s">
        <v>83</v>
      </c>
      <c r="AH17" s="31" t="s">
        <v>84</v>
      </c>
      <c r="AI17" s="31" t="s">
        <v>85</v>
      </c>
      <c r="AJ17" s="31" t="s">
        <v>86</v>
      </c>
      <c r="AK17" s="31" t="s">
        <v>87</v>
      </c>
      <c r="AL17" s="31" t="s">
        <v>88</v>
      </c>
      <c r="AM17" s="31" t="s">
        <v>89</v>
      </c>
    </row>
    <row r="18" spans="2:39" ht="60" x14ac:dyDescent="0.25">
      <c r="B18" s="23" t="s">
        <v>15</v>
      </c>
      <c r="D18" s="30" t="s">
        <v>16</v>
      </c>
      <c r="E18" s="30">
        <v>1503</v>
      </c>
      <c r="F18" s="30" t="s">
        <v>75</v>
      </c>
      <c r="G18" s="90" t="s">
        <v>76</v>
      </c>
      <c r="H18" s="84">
        <v>2.5</v>
      </c>
      <c r="I18" s="147" t="s">
        <v>428</v>
      </c>
      <c r="J18" s="84" t="s">
        <v>131</v>
      </c>
      <c r="K18" s="122" t="str">
        <f>HYPERLINK('RM3 List with PBA Projects'!D21,'RM3 List with PBA Projects'!C21)</f>
        <v>Regional and Local Bridges - Exisiting Conditions</v>
      </c>
      <c r="L18" s="188" t="s">
        <v>428</v>
      </c>
      <c r="M18">
        <v>-0.5</v>
      </c>
      <c r="N18">
        <v>0.5</v>
      </c>
      <c r="O18">
        <v>0</v>
      </c>
      <c r="P18">
        <v>0</v>
      </c>
      <c r="Q18">
        <v>0.5</v>
      </c>
      <c r="R18">
        <v>0.5</v>
      </c>
      <c r="S18">
        <v>-0.5</v>
      </c>
      <c r="T18">
        <v>0</v>
      </c>
      <c r="U18">
        <v>1</v>
      </c>
      <c r="V18">
        <v>0</v>
      </c>
      <c r="W18">
        <v>0</v>
      </c>
      <c r="X18">
        <v>1</v>
      </c>
      <c r="Y18">
        <v>0</v>
      </c>
      <c r="Z18" s="71">
        <f t="shared" ref="Z18:Z25" si="0">SUM(M18:Y18)</f>
        <v>2.5</v>
      </c>
      <c r="AA18" t="str">
        <f t="shared" ref="AA18:AA31" si="1">VLOOKUP(M18,$AA$9:$AB$13,2,FALSE)</f>
        <v>Mod. Adverse</v>
      </c>
      <c r="AB18" t="str">
        <f t="shared" ref="AB18:AB31" si="2">VLOOKUP(N18,$AA$9:$AB$13,2,FALSE)</f>
        <v>Mod. Support</v>
      </c>
      <c r="AC18" t="str">
        <f t="shared" ref="AC18:AC31" si="3">VLOOKUP(O18,$AA$9:$AB$13,2,FALSE)</f>
        <v>Minimal Impact</v>
      </c>
      <c r="AD18" t="str">
        <f t="shared" ref="AD18:AD31" si="4">VLOOKUP(P18,$AA$9:$AB$13,2,FALSE)</f>
        <v>Minimal Impact</v>
      </c>
      <c r="AE18" t="str">
        <f t="shared" ref="AE18:AE31" si="5">VLOOKUP(Q18,$AA$9:$AB$13,2,FALSE)</f>
        <v>Mod. Support</v>
      </c>
      <c r="AF18" t="str">
        <f t="shared" ref="AF18:AF31" si="6">VLOOKUP(R18,$AA$9:$AB$13,2,FALSE)</f>
        <v>Mod. Support</v>
      </c>
      <c r="AG18" t="str">
        <f t="shared" ref="AG18:AG31" si="7">VLOOKUP(S18,$AA$9:$AB$13,2,FALSE)</f>
        <v>Mod. Adverse</v>
      </c>
      <c r="AH18" t="str">
        <f t="shared" ref="AH18:AH31" si="8">VLOOKUP(T18,$AA$9:$AB$13,2,FALSE)</f>
        <v>Minimal Impact</v>
      </c>
      <c r="AI18" t="str">
        <f t="shared" ref="AI18:AI31" si="9">VLOOKUP(U18,$AA$9:$AB$13,2,FALSE)</f>
        <v>Strong Support</v>
      </c>
      <c r="AJ18" t="str">
        <f t="shared" ref="AJ18:AJ31" si="10">VLOOKUP(V18,$AA$9:$AB$13,2,FALSE)</f>
        <v>Minimal Impact</v>
      </c>
      <c r="AK18" t="str">
        <f t="shared" ref="AK18:AK31" si="11">VLOOKUP(W18,$AA$9:$AB$13,2,FALSE)</f>
        <v>Minimal Impact</v>
      </c>
      <c r="AL18" t="str">
        <f t="shared" ref="AL18:AL31" si="12">VLOOKUP(X18,$AA$9:$AB$13,2,FALSE)</f>
        <v>Strong Support</v>
      </c>
      <c r="AM18" t="str">
        <f t="shared" ref="AM18:AM31" si="13">VLOOKUP(Y18,$AA$9:$AB$13,2,FALSE)</f>
        <v>Minimal Impact</v>
      </c>
    </row>
    <row r="19" spans="2:39" ht="15" hidden="1" customHeight="1" outlineLevel="1" x14ac:dyDescent="0.25">
      <c r="B19" s="23"/>
      <c r="D19" s="30"/>
      <c r="E19" s="30">
        <v>1501</v>
      </c>
      <c r="F19" s="30" t="s">
        <v>74</v>
      </c>
      <c r="G19" s="90" t="s">
        <v>17</v>
      </c>
      <c r="H19" s="84">
        <v>2.5</v>
      </c>
      <c r="I19" s="147"/>
      <c r="J19" s="84"/>
      <c r="K19" s="95"/>
      <c r="L19" s="147"/>
      <c r="M19">
        <v>-0.5</v>
      </c>
      <c r="N19">
        <v>0.5</v>
      </c>
      <c r="O19">
        <v>0</v>
      </c>
      <c r="P19">
        <v>0</v>
      </c>
      <c r="Q19">
        <v>0.5</v>
      </c>
      <c r="R19">
        <v>0.5</v>
      </c>
      <c r="S19">
        <v>-0.5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 s="72">
        <f t="shared" si="0"/>
        <v>2.5</v>
      </c>
      <c r="AA19" t="str">
        <f t="shared" si="1"/>
        <v>Mod. Adverse</v>
      </c>
      <c r="AB19" t="str">
        <f t="shared" si="2"/>
        <v>Mod. Support</v>
      </c>
      <c r="AC19" t="str">
        <f t="shared" si="3"/>
        <v>Minimal Impact</v>
      </c>
      <c r="AD19" t="str">
        <f t="shared" si="4"/>
        <v>Minimal Impact</v>
      </c>
      <c r="AE19" t="str">
        <f t="shared" si="5"/>
        <v>Mod. Support</v>
      </c>
      <c r="AF19" t="str">
        <f t="shared" si="6"/>
        <v>Mod. Support</v>
      </c>
      <c r="AG19" t="str">
        <f t="shared" si="7"/>
        <v>Mod. Adverse</v>
      </c>
      <c r="AH19" t="str">
        <f t="shared" si="8"/>
        <v>Minimal Impact</v>
      </c>
      <c r="AI19" t="str">
        <f t="shared" si="9"/>
        <v>Strong Support</v>
      </c>
      <c r="AJ19" t="str">
        <f t="shared" si="10"/>
        <v>Minimal Impact</v>
      </c>
      <c r="AK19" t="str">
        <f t="shared" si="11"/>
        <v>Minimal Impact</v>
      </c>
      <c r="AL19" t="str">
        <f t="shared" si="12"/>
        <v>Strong Support</v>
      </c>
      <c r="AM19" t="str">
        <f t="shared" si="13"/>
        <v>Minimal Impact</v>
      </c>
    </row>
    <row r="20" spans="2:39" collapsed="1" x14ac:dyDescent="0.25">
      <c r="B20" s="41" t="s">
        <v>18</v>
      </c>
      <c r="C20" s="42"/>
      <c r="D20" s="64" t="s">
        <v>19</v>
      </c>
      <c r="E20" s="64">
        <v>1001</v>
      </c>
      <c r="F20" s="64" t="s">
        <v>93</v>
      </c>
      <c r="G20" s="134">
        <v>3</v>
      </c>
      <c r="H20" s="85">
        <v>9</v>
      </c>
      <c r="I20" s="148"/>
      <c r="J20" s="85" t="s">
        <v>131</v>
      </c>
      <c r="K20" s="200" t="str">
        <f>HYPERLINK('RM3 List with PBA Projects'!D22,'RM3 List with PBA Projects'!C22)</f>
        <v>BART Metro Program + Bay Fair Connector</v>
      </c>
      <c r="L20" s="148"/>
      <c r="M20" s="36">
        <v>1</v>
      </c>
      <c r="N20" s="36">
        <v>0.5</v>
      </c>
      <c r="O20" s="36">
        <v>1</v>
      </c>
      <c r="P20" s="36">
        <v>1</v>
      </c>
      <c r="Q20" s="36">
        <v>1</v>
      </c>
      <c r="R20" s="36">
        <v>0.5</v>
      </c>
      <c r="S20" s="36">
        <v>-0.5</v>
      </c>
      <c r="T20" s="36">
        <v>1</v>
      </c>
      <c r="U20" s="36">
        <v>1</v>
      </c>
      <c r="V20" s="36">
        <v>1</v>
      </c>
      <c r="W20" s="36">
        <v>1</v>
      </c>
      <c r="X20" s="36">
        <v>0</v>
      </c>
      <c r="Y20" s="36">
        <v>0.5</v>
      </c>
      <c r="Z20" s="72">
        <f t="shared" si="0"/>
        <v>9</v>
      </c>
      <c r="AA20" t="str">
        <f t="shared" si="1"/>
        <v>Strong Support</v>
      </c>
      <c r="AB20" t="str">
        <f t="shared" si="2"/>
        <v>Mod. Support</v>
      </c>
      <c r="AC20" t="str">
        <f t="shared" si="3"/>
        <v>Strong Support</v>
      </c>
      <c r="AD20" t="str">
        <f t="shared" si="4"/>
        <v>Strong Support</v>
      </c>
      <c r="AE20" t="str">
        <f t="shared" si="5"/>
        <v>Strong Support</v>
      </c>
      <c r="AF20" t="str">
        <f t="shared" si="6"/>
        <v>Mod. Support</v>
      </c>
      <c r="AG20" t="str">
        <f t="shared" si="7"/>
        <v>Mod. Adverse</v>
      </c>
      <c r="AH20" t="str">
        <f t="shared" si="8"/>
        <v>Strong Support</v>
      </c>
      <c r="AI20" t="str">
        <f t="shared" si="9"/>
        <v>Strong Support</v>
      </c>
      <c r="AJ20" t="str">
        <f t="shared" si="10"/>
        <v>Strong Support</v>
      </c>
      <c r="AK20" t="str">
        <f t="shared" si="11"/>
        <v>Strong Support</v>
      </c>
      <c r="AL20" t="str">
        <f t="shared" si="12"/>
        <v>Minimal Impact</v>
      </c>
      <c r="AM20" t="str">
        <f t="shared" si="13"/>
        <v>Mod. Support</v>
      </c>
    </row>
    <row r="21" spans="2:39" ht="60" x14ac:dyDescent="0.25">
      <c r="B21" s="23" t="s">
        <v>430</v>
      </c>
      <c r="D21" s="30" t="s">
        <v>21</v>
      </c>
      <c r="E21" s="30">
        <v>1301</v>
      </c>
      <c r="F21" s="30" t="s">
        <v>94</v>
      </c>
      <c r="G21" s="90" t="s">
        <v>95</v>
      </c>
      <c r="H21" s="82">
        <v>4</v>
      </c>
      <c r="I21" s="145" t="s">
        <v>428</v>
      </c>
      <c r="J21" s="82" t="s">
        <v>131</v>
      </c>
      <c r="K21" s="122" t="str">
        <f>HYPERLINK('RM3 List with PBA Projects'!D35,'RM3 List with PBA Projects'!C35)</f>
        <v>Modify existing lanes on U.S. 101 to accommodate a managed lane</v>
      </c>
      <c r="L21" s="147" t="s">
        <v>428</v>
      </c>
      <c r="M21">
        <v>-0.5</v>
      </c>
      <c r="N21">
        <v>0.5</v>
      </c>
      <c r="O21">
        <v>0</v>
      </c>
      <c r="P21">
        <v>0.5</v>
      </c>
      <c r="Q21">
        <v>0.5</v>
      </c>
      <c r="R21">
        <v>0.5</v>
      </c>
      <c r="S21">
        <v>-0.5</v>
      </c>
      <c r="T21">
        <v>1</v>
      </c>
      <c r="U21">
        <v>1</v>
      </c>
      <c r="V21">
        <v>1</v>
      </c>
      <c r="W21">
        <v>-0.5</v>
      </c>
      <c r="X21">
        <v>0.5</v>
      </c>
      <c r="Y21">
        <v>0</v>
      </c>
      <c r="Z21" s="72">
        <f t="shared" si="0"/>
        <v>4</v>
      </c>
      <c r="AA21" t="str">
        <f t="shared" si="1"/>
        <v>Mod. Adverse</v>
      </c>
      <c r="AB21" t="str">
        <f t="shared" si="2"/>
        <v>Mod. Support</v>
      </c>
      <c r="AC21" t="str">
        <f t="shared" si="3"/>
        <v>Minimal Impact</v>
      </c>
      <c r="AD21" t="str">
        <f t="shared" si="4"/>
        <v>Mod. Support</v>
      </c>
      <c r="AE21" t="str">
        <f t="shared" si="5"/>
        <v>Mod. Support</v>
      </c>
      <c r="AF21" t="str">
        <f t="shared" si="6"/>
        <v>Mod. Support</v>
      </c>
      <c r="AG21" t="str">
        <f t="shared" si="7"/>
        <v>Mod. Adverse</v>
      </c>
      <c r="AH21" t="str">
        <f t="shared" si="8"/>
        <v>Strong Support</v>
      </c>
      <c r="AI21" t="str">
        <f t="shared" si="9"/>
        <v>Strong Support</v>
      </c>
      <c r="AJ21" t="str">
        <f t="shared" si="10"/>
        <v>Strong Support</v>
      </c>
      <c r="AK21" t="str">
        <f t="shared" si="11"/>
        <v>Mod. Adverse</v>
      </c>
      <c r="AL21" t="str">
        <f t="shared" si="12"/>
        <v>Mod. Support</v>
      </c>
      <c r="AM21" t="str">
        <f t="shared" si="13"/>
        <v>Minimal Impact</v>
      </c>
    </row>
    <row r="22" spans="2:39" hidden="1" outlineLevel="1" x14ac:dyDescent="0.25">
      <c r="B22" s="23"/>
      <c r="D22" s="30"/>
      <c r="E22" s="30">
        <v>101</v>
      </c>
      <c r="F22" s="30" t="s">
        <v>96</v>
      </c>
      <c r="G22" s="90" t="s">
        <v>97</v>
      </c>
      <c r="H22" s="82">
        <v>0.5</v>
      </c>
      <c r="I22" s="145"/>
      <c r="J22" s="82"/>
      <c r="K22" s="95"/>
      <c r="L22" s="147"/>
      <c r="M22">
        <v>-0.5</v>
      </c>
      <c r="N22">
        <v>0</v>
      </c>
      <c r="O22">
        <v>-0.5</v>
      </c>
      <c r="P22">
        <v>0</v>
      </c>
      <c r="Q22">
        <v>0</v>
      </c>
      <c r="R22">
        <v>-0.5</v>
      </c>
      <c r="S22">
        <v>-0.5</v>
      </c>
      <c r="T22">
        <v>0.5</v>
      </c>
      <c r="U22">
        <v>1</v>
      </c>
      <c r="V22">
        <v>1</v>
      </c>
      <c r="W22">
        <v>-0.5</v>
      </c>
      <c r="X22">
        <v>0.5</v>
      </c>
      <c r="Y22">
        <v>0</v>
      </c>
      <c r="Z22" s="72">
        <f t="shared" si="0"/>
        <v>0.5</v>
      </c>
      <c r="AA22" t="str">
        <f t="shared" si="1"/>
        <v>Mod. Adverse</v>
      </c>
      <c r="AB22" t="str">
        <f t="shared" si="2"/>
        <v>Minimal Impact</v>
      </c>
      <c r="AC22" t="str">
        <f t="shared" si="3"/>
        <v>Mod. Adverse</v>
      </c>
      <c r="AD22" t="str">
        <f t="shared" si="4"/>
        <v>Minimal Impact</v>
      </c>
      <c r="AE22" t="str">
        <f t="shared" si="5"/>
        <v>Minimal Impact</v>
      </c>
      <c r="AF22" t="str">
        <f t="shared" si="6"/>
        <v>Mod. Adverse</v>
      </c>
      <c r="AG22" t="str">
        <f t="shared" si="7"/>
        <v>Mod. Adverse</v>
      </c>
      <c r="AH22" t="str">
        <f t="shared" si="8"/>
        <v>Mod. Support</v>
      </c>
      <c r="AI22" t="str">
        <f t="shared" si="9"/>
        <v>Strong Support</v>
      </c>
      <c r="AJ22" t="str">
        <f t="shared" si="10"/>
        <v>Strong Support</v>
      </c>
      <c r="AK22" t="str">
        <f t="shared" si="11"/>
        <v>Mod. Adverse</v>
      </c>
      <c r="AL22" t="str">
        <f t="shared" si="12"/>
        <v>Mod. Support</v>
      </c>
      <c r="AM22" t="str">
        <f t="shared" si="13"/>
        <v>Minimal Impact</v>
      </c>
    </row>
    <row r="23" spans="2:39" hidden="1" outlineLevel="1" x14ac:dyDescent="0.25">
      <c r="B23" s="23"/>
      <c r="D23" s="30"/>
      <c r="E23" s="30">
        <v>102</v>
      </c>
      <c r="F23" s="30" t="s">
        <v>98</v>
      </c>
      <c r="G23" s="90" t="s">
        <v>101</v>
      </c>
      <c r="H23" s="82">
        <v>2</v>
      </c>
      <c r="I23" s="145"/>
      <c r="J23" s="82"/>
      <c r="K23" s="95"/>
      <c r="L23" s="147"/>
      <c r="M23">
        <v>0</v>
      </c>
      <c r="N23">
        <v>0</v>
      </c>
      <c r="O23">
        <v>0</v>
      </c>
      <c r="P23">
        <v>0</v>
      </c>
      <c r="Q23">
        <v>0.5</v>
      </c>
      <c r="R23">
        <v>-0.5</v>
      </c>
      <c r="S23">
        <v>-0.5</v>
      </c>
      <c r="T23">
        <v>0.5</v>
      </c>
      <c r="U23">
        <v>0.5</v>
      </c>
      <c r="V23">
        <v>1</v>
      </c>
      <c r="W23">
        <v>0</v>
      </c>
      <c r="X23">
        <v>0.5</v>
      </c>
      <c r="Y23">
        <v>0</v>
      </c>
      <c r="Z23" s="72">
        <f t="shared" si="0"/>
        <v>2</v>
      </c>
      <c r="AA23" t="str">
        <f t="shared" si="1"/>
        <v>Minimal Impact</v>
      </c>
      <c r="AB23" t="str">
        <f t="shared" si="2"/>
        <v>Minimal Impact</v>
      </c>
      <c r="AC23" t="str">
        <f t="shared" si="3"/>
        <v>Minimal Impact</v>
      </c>
      <c r="AD23" t="str">
        <f t="shared" si="4"/>
        <v>Minimal Impact</v>
      </c>
      <c r="AE23" t="str">
        <f t="shared" si="5"/>
        <v>Mod. Support</v>
      </c>
      <c r="AF23" t="str">
        <f t="shared" si="6"/>
        <v>Mod. Adverse</v>
      </c>
      <c r="AG23" t="str">
        <f t="shared" si="7"/>
        <v>Mod. Adverse</v>
      </c>
      <c r="AH23" t="str">
        <f t="shared" si="8"/>
        <v>Mod. Support</v>
      </c>
      <c r="AI23" t="str">
        <f t="shared" si="9"/>
        <v>Mod. Support</v>
      </c>
      <c r="AJ23" t="str">
        <f t="shared" si="10"/>
        <v>Strong Support</v>
      </c>
      <c r="AK23" t="str">
        <f t="shared" si="11"/>
        <v>Minimal Impact</v>
      </c>
      <c r="AL23" t="str">
        <f t="shared" si="12"/>
        <v>Mod. Support</v>
      </c>
      <c r="AM23" t="str">
        <f t="shared" si="13"/>
        <v>Minimal Impact</v>
      </c>
    </row>
    <row r="24" spans="2:39" hidden="1" outlineLevel="1" x14ac:dyDescent="0.25">
      <c r="B24" s="23"/>
      <c r="D24" s="30"/>
      <c r="E24" s="30">
        <v>1302</v>
      </c>
      <c r="F24" s="30" t="s">
        <v>99</v>
      </c>
      <c r="G24" s="90" t="s">
        <v>27</v>
      </c>
      <c r="H24" s="82">
        <v>3</v>
      </c>
      <c r="I24" s="145"/>
      <c r="J24" s="82"/>
      <c r="K24" s="95"/>
      <c r="L24" s="147"/>
      <c r="M24">
        <v>-0.5</v>
      </c>
      <c r="N24">
        <v>0.5</v>
      </c>
      <c r="O24">
        <v>-0.5</v>
      </c>
      <c r="P24">
        <v>0.5</v>
      </c>
      <c r="Q24">
        <v>0</v>
      </c>
      <c r="R24">
        <v>0.5</v>
      </c>
      <c r="S24">
        <v>-0.5</v>
      </c>
      <c r="T24">
        <v>1</v>
      </c>
      <c r="U24">
        <v>1</v>
      </c>
      <c r="V24">
        <v>1</v>
      </c>
      <c r="W24">
        <v>-0.5</v>
      </c>
      <c r="X24">
        <v>0.5</v>
      </c>
      <c r="Y24">
        <v>0</v>
      </c>
      <c r="Z24" s="72">
        <f t="shared" si="0"/>
        <v>3</v>
      </c>
      <c r="AA24" t="str">
        <f t="shared" si="1"/>
        <v>Mod. Adverse</v>
      </c>
      <c r="AB24" t="str">
        <f t="shared" si="2"/>
        <v>Mod. Support</v>
      </c>
      <c r="AC24" t="str">
        <f t="shared" si="3"/>
        <v>Mod. Adverse</v>
      </c>
      <c r="AD24" t="str">
        <f t="shared" si="4"/>
        <v>Mod. Support</v>
      </c>
      <c r="AE24" t="str">
        <f t="shared" si="5"/>
        <v>Minimal Impact</v>
      </c>
      <c r="AF24" t="str">
        <f t="shared" si="6"/>
        <v>Mod. Support</v>
      </c>
      <c r="AG24" t="str">
        <f t="shared" si="7"/>
        <v>Mod. Adverse</v>
      </c>
      <c r="AH24" t="str">
        <f t="shared" si="8"/>
        <v>Strong Support</v>
      </c>
      <c r="AI24" t="str">
        <f t="shared" si="9"/>
        <v>Strong Support</v>
      </c>
      <c r="AJ24" t="str">
        <f t="shared" si="10"/>
        <v>Strong Support</v>
      </c>
      <c r="AK24" t="str">
        <f t="shared" si="11"/>
        <v>Mod. Adverse</v>
      </c>
      <c r="AL24" t="str">
        <f t="shared" si="12"/>
        <v>Mod. Support</v>
      </c>
      <c r="AM24" t="str">
        <f t="shared" si="13"/>
        <v>Minimal Impact</v>
      </c>
    </row>
    <row r="25" spans="2:39" hidden="1" outlineLevel="1" x14ac:dyDescent="0.25">
      <c r="B25" s="23"/>
      <c r="D25" s="30"/>
      <c r="E25" s="30">
        <v>502</v>
      </c>
      <c r="F25" s="30" t="s">
        <v>100</v>
      </c>
      <c r="G25" s="90" t="s">
        <v>27</v>
      </c>
      <c r="H25" s="82">
        <v>3</v>
      </c>
      <c r="I25" s="145"/>
      <c r="J25" s="82"/>
      <c r="K25" s="95"/>
      <c r="L25" s="147"/>
      <c r="M25">
        <v>-0.5</v>
      </c>
      <c r="N25">
        <v>0.5</v>
      </c>
      <c r="O25">
        <v>-0.5</v>
      </c>
      <c r="P25">
        <v>0.5</v>
      </c>
      <c r="Q25">
        <v>0</v>
      </c>
      <c r="R25">
        <v>0.5</v>
      </c>
      <c r="S25">
        <v>-0.5</v>
      </c>
      <c r="T25">
        <v>1</v>
      </c>
      <c r="U25">
        <v>1</v>
      </c>
      <c r="V25">
        <v>1</v>
      </c>
      <c r="W25">
        <v>-0.5</v>
      </c>
      <c r="X25">
        <v>0.5</v>
      </c>
      <c r="Y25">
        <v>0</v>
      </c>
      <c r="Z25" s="72">
        <f t="shared" si="0"/>
        <v>3</v>
      </c>
      <c r="AA25" t="str">
        <f t="shared" si="1"/>
        <v>Mod. Adverse</v>
      </c>
      <c r="AB25" t="str">
        <f t="shared" si="2"/>
        <v>Mod. Support</v>
      </c>
      <c r="AC25" t="str">
        <f t="shared" si="3"/>
        <v>Mod. Adverse</v>
      </c>
      <c r="AD25" t="str">
        <f t="shared" si="4"/>
        <v>Mod. Support</v>
      </c>
      <c r="AE25" t="str">
        <f t="shared" si="5"/>
        <v>Minimal Impact</v>
      </c>
      <c r="AF25" t="str">
        <f t="shared" si="6"/>
        <v>Mod. Support</v>
      </c>
      <c r="AG25" t="str">
        <f t="shared" si="7"/>
        <v>Mod. Adverse</v>
      </c>
      <c r="AH25" t="str">
        <f t="shared" si="8"/>
        <v>Strong Support</v>
      </c>
      <c r="AI25" t="str">
        <f t="shared" si="9"/>
        <v>Strong Support</v>
      </c>
      <c r="AJ25" t="str">
        <f t="shared" si="10"/>
        <v>Strong Support</v>
      </c>
      <c r="AK25" t="str">
        <f t="shared" si="11"/>
        <v>Mod. Adverse</v>
      </c>
      <c r="AL25" t="str">
        <f t="shared" si="12"/>
        <v>Mod. Support</v>
      </c>
      <c r="AM25" t="str">
        <f t="shared" si="13"/>
        <v>Minimal Impact</v>
      </c>
    </row>
    <row r="26" spans="2:39" collapsed="1" x14ac:dyDescent="0.25">
      <c r="B26" s="41" t="s">
        <v>22</v>
      </c>
      <c r="C26" s="42"/>
      <c r="D26" s="64" t="s">
        <v>23</v>
      </c>
      <c r="E26" s="64"/>
      <c r="F26" s="74" t="s">
        <v>24</v>
      </c>
      <c r="G26" s="134" t="s">
        <v>24</v>
      </c>
      <c r="H26" s="85" t="s">
        <v>24</v>
      </c>
      <c r="I26" s="148"/>
      <c r="J26" s="85" t="s">
        <v>131</v>
      </c>
      <c r="K26" s="200" t="str">
        <f>HYPERLINK('RM3 List with PBA Projects'!D46,'RM3 List with PBA Projects'!C46)</f>
        <v>I-580 Integrated Corridor Mobility (ICM)</v>
      </c>
      <c r="L26" s="148" t="s">
        <v>428</v>
      </c>
      <c r="Z26" s="72"/>
      <c r="AA26" t="str">
        <f t="shared" si="1"/>
        <v>Minimal Impact</v>
      </c>
      <c r="AB26" t="str">
        <f t="shared" si="2"/>
        <v>Minimal Impact</v>
      </c>
      <c r="AC26" t="str">
        <f t="shared" si="3"/>
        <v>Minimal Impact</v>
      </c>
      <c r="AD26" t="str">
        <f t="shared" si="4"/>
        <v>Minimal Impact</v>
      </c>
      <c r="AE26" t="str">
        <f t="shared" si="5"/>
        <v>Minimal Impact</v>
      </c>
      <c r="AF26" t="str">
        <f t="shared" si="6"/>
        <v>Minimal Impact</v>
      </c>
      <c r="AG26" t="str">
        <f t="shared" si="7"/>
        <v>Minimal Impact</v>
      </c>
      <c r="AH26" t="str">
        <f t="shared" si="8"/>
        <v>Minimal Impact</v>
      </c>
      <c r="AI26" t="str">
        <f t="shared" si="9"/>
        <v>Minimal Impact</v>
      </c>
      <c r="AJ26" t="str">
        <f t="shared" si="10"/>
        <v>Minimal Impact</v>
      </c>
      <c r="AK26" t="str">
        <f t="shared" si="11"/>
        <v>Minimal Impact</v>
      </c>
      <c r="AL26" t="str">
        <f t="shared" si="12"/>
        <v>Minimal Impact</v>
      </c>
      <c r="AM26" t="str">
        <f t="shared" si="13"/>
        <v>Minimal Impact</v>
      </c>
    </row>
    <row r="27" spans="2:39" ht="30" x14ac:dyDescent="0.25">
      <c r="B27" s="15" t="s">
        <v>25</v>
      </c>
      <c r="D27" s="30" t="s">
        <v>26</v>
      </c>
      <c r="E27" s="30"/>
      <c r="F27" s="75" t="s">
        <v>29</v>
      </c>
      <c r="G27" s="135" t="s">
        <v>27</v>
      </c>
      <c r="H27" s="86" t="s">
        <v>28</v>
      </c>
      <c r="I27" s="149"/>
      <c r="J27" s="86" t="s">
        <v>131</v>
      </c>
      <c r="K27" s="165" t="str">
        <f>HYPERLINK('RM3 List with PBA Projects'!D54,'RM3 List with PBA Projects'!C54)</f>
        <v>Bay Trail - non toll bridge segments (Multi-County)</v>
      </c>
      <c r="L27" s="182" t="s">
        <v>428</v>
      </c>
      <c r="Z27" s="72"/>
      <c r="AA27" t="str">
        <f t="shared" si="1"/>
        <v>Minimal Impact</v>
      </c>
      <c r="AB27" t="str">
        <f t="shared" si="2"/>
        <v>Minimal Impact</v>
      </c>
      <c r="AC27" t="str">
        <f t="shared" si="3"/>
        <v>Minimal Impact</v>
      </c>
      <c r="AD27" t="str">
        <f t="shared" si="4"/>
        <v>Minimal Impact</v>
      </c>
      <c r="AE27" t="str">
        <f t="shared" si="5"/>
        <v>Minimal Impact</v>
      </c>
      <c r="AF27" t="str">
        <f t="shared" si="6"/>
        <v>Minimal Impact</v>
      </c>
      <c r="AG27" t="str">
        <f t="shared" si="7"/>
        <v>Minimal Impact</v>
      </c>
      <c r="AH27" t="str">
        <f t="shared" si="8"/>
        <v>Minimal Impact</v>
      </c>
      <c r="AI27" t="str">
        <f t="shared" si="9"/>
        <v>Minimal Impact</v>
      </c>
      <c r="AJ27" t="str">
        <f t="shared" si="10"/>
        <v>Minimal Impact</v>
      </c>
      <c r="AK27" t="str">
        <f t="shared" si="11"/>
        <v>Minimal Impact</v>
      </c>
      <c r="AL27" t="str">
        <f t="shared" si="12"/>
        <v>Minimal Impact</v>
      </c>
      <c r="AM27" t="str">
        <f t="shared" si="13"/>
        <v>Minimal Impact</v>
      </c>
    </row>
    <row r="28" spans="2:39" ht="56.25" customHeight="1" x14ac:dyDescent="0.25">
      <c r="B28" s="43" t="s">
        <v>433</v>
      </c>
      <c r="C28" s="42"/>
      <c r="D28" s="64" t="s">
        <v>31</v>
      </c>
      <c r="E28" s="64">
        <v>1203</v>
      </c>
      <c r="F28" s="64" t="s">
        <v>102</v>
      </c>
      <c r="G28" s="134" t="s">
        <v>103</v>
      </c>
      <c r="H28" s="85">
        <v>4.5</v>
      </c>
      <c r="I28" s="148" t="s">
        <v>428</v>
      </c>
      <c r="J28" s="85" t="s">
        <v>131</v>
      </c>
      <c r="K28" s="200" t="str">
        <f>HYPERLINK('RM3 List with PBA Projects'!D69,'RM3 List with PBA Projects'!C69)</f>
        <v>Central Bay Ferry Service Enhancement</v>
      </c>
      <c r="L28" s="148" t="s">
        <v>428</v>
      </c>
      <c r="M28">
        <v>0.5</v>
      </c>
      <c r="N28">
        <v>0</v>
      </c>
      <c r="O28">
        <v>0.5</v>
      </c>
      <c r="P28">
        <v>0.5</v>
      </c>
      <c r="Q28">
        <v>0</v>
      </c>
      <c r="R28">
        <v>0.5</v>
      </c>
      <c r="S28">
        <v>0</v>
      </c>
      <c r="T28">
        <v>1</v>
      </c>
      <c r="U28">
        <v>0.5</v>
      </c>
      <c r="V28">
        <v>0.5</v>
      </c>
      <c r="W28">
        <v>0.5</v>
      </c>
      <c r="X28">
        <v>0</v>
      </c>
      <c r="Y28">
        <v>0</v>
      </c>
      <c r="Z28" s="72">
        <f t="shared" ref="Z28:Z33" si="14">SUM(M28:Y28)</f>
        <v>4.5</v>
      </c>
      <c r="AA28" t="str">
        <f t="shared" si="1"/>
        <v>Mod. Support</v>
      </c>
      <c r="AB28" t="str">
        <f t="shared" si="2"/>
        <v>Minimal Impact</v>
      </c>
      <c r="AC28" t="str">
        <f t="shared" si="3"/>
        <v>Mod. Support</v>
      </c>
      <c r="AD28" t="str">
        <f t="shared" si="4"/>
        <v>Mod. Support</v>
      </c>
      <c r="AE28" t="str">
        <f t="shared" si="5"/>
        <v>Minimal Impact</v>
      </c>
      <c r="AF28" t="str">
        <f t="shared" si="6"/>
        <v>Mod. Support</v>
      </c>
      <c r="AG28" t="str">
        <f t="shared" si="7"/>
        <v>Minimal Impact</v>
      </c>
      <c r="AH28" t="str">
        <f t="shared" si="8"/>
        <v>Strong Support</v>
      </c>
      <c r="AI28" t="str">
        <f t="shared" si="9"/>
        <v>Mod. Support</v>
      </c>
      <c r="AJ28" t="str">
        <f t="shared" si="10"/>
        <v>Mod. Support</v>
      </c>
      <c r="AK28" t="str">
        <f t="shared" si="11"/>
        <v>Mod. Support</v>
      </c>
      <c r="AL28" t="str">
        <f t="shared" si="12"/>
        <v>Minimal Impact</v>
      </c>
      <c r="AM28" t="str">
        <f t="shared" si="13"/>
        <v>Minimal Impact</v>
      </c>
    </row>
    <row r="29" spans="2:39" ht="21.75" hidden="1" customHeight="1" outlineLevel="1" x14ac:dyDescent="0.25">
      <c r="B29" s="44"/>
      <c r="C29" s="45"/>
      <c r="D29" s="65"/>
      <c r="E29" s="65">
        <v>1202</v>
      </c>
      <c r="F29" s="65" t="s">
        <v>104</v>
      </c>
      <c r="G29" s="136" t="s">
        <v>101</v>
      </c>
      <c r="H29" s="87">
        <v>2.5</v>
      </c>
      <c r="I29" s="150"/>
      <c r="J29" s="87"/>
      <c r="K29" s="64"/>
      <c r="L29" s="148"/>
      <c r="M29">
        <v>0.5</v>
      </c>
      <c r="N29">
        <v>0</v>
      </c>
      <c r="O29">
        <v>0.5</v>
      </c>
      <c r="P29">
        <v>0.5</v>
      </c>
      <c r="Q29">
        <v>0</v>
      </c>
      <c r="R29">
        <v>-0.5</v>
      </c>
      <c r="S29">
        <v>-1</v>
      </c>
      <c r="T29">
        <v>1</v>
      </c>
      <c r="U29">
        <v>0.5</v>
      </c>
      <c r="V29">
        <v>0.5</v>
      </c>
      <c r="W29">
        <v>0.5</v>
      </c>
      <c r="X29">
        <v>0</v>
      </c>
      <c r="Y29">
        <v>0</v>
      </c>
      <c r="Z29" s="72">
        <f t="shared" si="14"/>
        <v>2.5</v>
      </c>
      <c r="AA29" t="str">
        <f t="shared" si="1"/>
        <v>Mod. Support</v>
      </c>
      <c r="AB29" t="str">
        <f t="shared" si="2"/>
        <v>Minimal Impact</v>
      </c>
      <c r="AC29" t="str">
        <f t="shared" si="3"/>
        <v>Mod. Support</v>
      </c>
      <c r="AD29" t="str">
        <f t="shared" si="4"/>
        <v>Mod. Support</v>
      </c>
      <c r="AE29" t="str">
        <f t="shared" si="5"/>
        <v>Minimal Impact</v>
      </c>
      <c r="AF29" t="str">
        <f t="shared" si="6"/>
        <v>Mod. Adverse</v>
      </c>
      <c r="AG29" t="str">
        <f t="shared" si="7"/>
        <v>Strong Adverse</v>
      </c>
      <c r="AH29" t="str">
        <f t="shared" si="8"/>
        <v>Strong Support</v>
      </c>
      <c r="AI29" t="str">
        <f t="shared" si="9"/>
        <v>Mod. Support</v>
      </c>
      <c r="AJ29" t="str">
        <f t="shared" si="10"/>
        <v>Mod. Support</v>
      </c>
      <c r="AK29" t="str">
        <f t="shared" si="11"/>
        <v>Mod. Support</v>
      </c>
      <c r="AL29" t="str">
        <f t="shared" si="12"/>
        <v>Minimal Impact</v>
      </c>
      <c r="AM29" t="str">
        <f t="shared" si="13"/>
        <v>Minimal Impact</v>
      </c>
    </row>
    <row r="30" spans="2:39" hidden="1" outlineLevel="1" x14ac:dyDescent="0.25">
      <c r="B30" s="43"/>
      <c r="C30" s="46"/>
      <c r="D30" s="64"/>
      <c r="E30" s="64">
        <v>1206</v>
      </c>
      <c r="F30" s="64" t="s">
        <v>105</v>
      </c>
      <c r="G30" s="134" t="s">
        <v>27</v>
      </c>
      <c r="H30" s="85">
        <v>3</v>
      </c>
      <c r="I30" s="148"/>
      <c r="J30" s="85"/>
      <c r="K30" s="64"/>
      <c r="L30" s="148"/>
      <c r="M30">
        <v>0.5</v>
      </c>
      <c r="N30">
        <v>0</v>
      </c>
      <c r="O30">
        <v>0.5</v>
      </c>
      <c r="P30">
        <v>0.5</v>
      </c>
      <c r="Q30">
        <v>0</v>
      </c>
      <c r="R30">
        <v>0</v>
      </c>
      <c r="S30">
        <v>-1</v>
      </c>
      <c r="T30">
        <v>0.5</v>
      </c>
      <c r="U30">
        <v>1</v>
      </c>
      <c r="V30">
        <v>0.5</v>
      </c>
      <c r="W30">
        <v>0.5</v>
      </c>
      <c r="X30">
        <v>0</v>
      </c>
      <c r="Y30">
        <v>0</v>
      </c>
      <c r="Z30" s="72">
        <f t="shared" si="14"/>
        <v>3</v>
      </c>
      <c r="AA30" t="str">
        <f t="shared" si="1"/>
        <v>Mod. Support</v>
      </c>
      <c r="AB30" t="str">
        <f t="shared" si="2"/>
        <v>Minimal Impact</v>
      </c>
      <c r="AC30" t="str">
        <f t="shared" si="3"/>
        <v>Mod. Support</v>
      </c>
      <c r="AD30" t="str">
        <f t="shared" si="4"/>
        <v>Mod. Support</v>
      </c>
      <c r="AE30" t="str">
        <f t="shared" si="5"/>
        <v>Minimal Impact</v>
      </c>
      <c r="AF30" t="str">
        <f t="shared" si="6"/>
        <v>Minimal Impact</v>
      </c>
      <c r="AG30" t="str">
        <f t="shared" si="7"/>
        <v>Strong Adverse</v>
      </c>
      <c r="AH30" t="str">
        <f t="shared" si="8"/>
        <v>Mod. Support</v>
      </c>
      <c r="AI30" t="str">
        <f t="shared" si="9"/>
        <v>Strong Support</v>
      </c>
      <c r="AJ30" t="str">
        <f t="shared" si="10"/>
        <v>Mod. Support</v>
      </c>
      <c r="AK30" t="str">
        <f t="shared" si="11"/>
        <v>Mod. Support</v>
      </c>
      <c r="AL30" t="str">
        <f t="shared" si="12"/>
        <v>Minimal Impact</v>
      </c>
      <c r="AM30" t="str">
        <f t="shared" si="13"/>
        <v>Minimal Impact</v>
      </c>
    </row>
    <row r="31" spans="2:39" ht="15" hidden="1" customHeight="1" outlineLevel="1" x14ac:dyDescent="0.25">
      <c r="B31" s="43"/>
      <c r="C31" s="46"/>
      <c r="D31" s="64"/>
      <c r="E31" s="64">
        <v>1204</v>
      </c>
      <c r="F31" s="64" t="s">
        <v>106</v>
      </c>
      <c r="G31" s="134" t="s">
        <v>27</v>
      </c>
      <c r="H31" s="85">
        <v>5</v>
      </c>
      <c r="I31" s="148"/>
      <c r="J31" s="85"/>
      <c r="K31" s="64"/>
      <c r="L31" s="148"/>
      <c r="M31">
        <v>0.5</v>
      </c>
      <c r="N31">
        <v>0.5</v>
      </c>
      <c r="O31">
        <v>0.5</v>
      </c>
      <c r="P31">
        <v>0.5</v>
      </c>
      <c r="Q31">
        <v>0</v>
      </c>
      <c r="R31">
        <v>0.5</v>
      </c>
      <c r="S31">
        <v>0</v>
      </c>
      <c r="T31">
        <v>0.5</v>
      </c>
      <c r="U31">
        <v>1</v>
      </c>
      <c r="V31">
        <v>0.5</v>
      </c>
      <c r="W31">
        <v>0.5</v>
      </c>
      <c r="X31">
        <v>0</v>
      </c>
      <c r="Y31">
        <v>0</v>
      </c>
      <c r="Z31" s="72">
        <f t="shared" si="14"/>
        <v>5</v>
      </c>
      <c r="AA31" t="str">
        <f t="shared" si="1"/>
        <v>Mod. Support</v>
      </c>
      <c r="AB31" t="str">
        <f t="shared" si="2"/>
        <v>Mod. Support</v>
      </c>
      <c r="AC31" t="str">
        <f t="shared" si="3"/>
        <v>Mod. Support</v>
      </c>
      <c r="AD31" t="str">
        <f t="shared" si="4"/>
        <v>Mod. Support</v>
      </c>
      <c r="AE31" t="str">
        <f t="shared" si="5"/>
        <v>Minimal Impact</v>
      </c>
      <c r="AF31" t="str">
        <f t="shared" si="6"/>
        <v>Mod. Support</v>
      </c>
      <c r="AG31" t="str">
        <f t="shared" si="7"/>
        <v>Minimal Impact</v>
      </c>
      <c r="AH31" t="str">
        <f t="shared" si="8"/>
        <v>Mod. Support</v>
      </c>
      <c r="AI31" t="str">
        <f t="shared" si="9"/>
        <v>Strong Support</v>
      </c>
      <c r="AJ31" t="str">
        <f t="shared" si="10"/>
        <v>Mod. Support</v>
      </c>
      <c r="AK31" t="str">
        <f t="shared" si="11"/>
        <v>Mod. Support</v>
      </c>
      <c r="AL31" t="str">
        <f t="shared" si="12"/>
        <v>Minimal Impact</v>
      </c>
      <c r="AM31" t="str">
        <f t="shared" si="13"/>
        <v>Minimal Impact</v>
      </c>
    </row>
    <row r="32" spans="2:39" collapsed="1" x14ac:dyDescent="0.25">
      <c r="B32" s="23" t="s">
        <v>52</v>
      </c>
      <c r="D32" s="30"/>
      <c r="E32" s="30">
        <v>501</v>
      </c>
      <c r="F32" s="30" t="s">
        <v>114</v>
      </c>
      <c r="G32" s="90">
        <v>8</v>
      </c>
      <c r="H32" s="82">
        <v>8</v>
      </c>
      <c r="I32" s="145"/>
      <c r="J32" s="212" t="s">
        <v>131</v>
      </c>
      <c r="K32" s="213" t="str">
        <f>HYPERLINK('RM3 List with PBA Projects'!D77,'RM3 List with PBA Projects'!C77)</f>
        <v xml:space="preserve">BART Silicon Valley Extension - San Jose (Berryessa) to Santa Clara </v>
      </c>
      <c r="L32" s="214"/>
      <c r="M32" s="36">
        <v>1</v>
      </c>
      <c r="N32" s="36">
        <v>0.5</v>
      </c>
      <c r="O32" s="36">
        <v>1</v>
      </c>
      <c r="P32" s="36">
        <v>1</v>
      </c>
      <c r="Q32" s="36">
        <v>1</v>
      </c>
      <c r="R32" s="36">
        <v>0.5</v>
      </c>
      <c r="S32" s="36">
        <v>-0.5</v>
      </c>
      <c r="T32" s="36">
        <v>1</v>
      </c>
      <c r="U32" s="36">
        <v>1</v>
      </c>
      <c r="V32" s="36">
        <v>0.5</v>
      </c>
      <c r="W32" s="36">
        <v>1</v>
      </c>
      <c r="X32" s="36">
        <v>0</v>
      </c>
      <c r="Y32" s="36">
        <v>0</v>
      </c>
      <c r="Z32" s="72">
        <f t="shared" si="14"/>
        <v>8</v>
      </c>
      <c r="AA32" t="str">
        <f t="shared" ref="AA32:AM32" si="15">VLOOKUP(M32,$AA$9:$AB$13,2,FALSE)</f>
        <v>Strong Support</v>
      </c>
      <c r="AB32" t="str">
        <f t="shared" si="15"/>
        <v>Mod. Support</v>
      </c>
      <c r="AC32" t="str">
        <f t="shared" si="15"/>
        <v>Strong Support</v>
      </c>
      <c r="AD32" t="str">
        <f t="shared" si="15"/>
        <v>Strong Support</v>
      </c>
      <c r="AE32" t="str">
        <f t="shared" si="15"/>
        <v>Strong Support</v>
      </c>
      <c r="AF32" t="str">
        <f t="shared" si="15"/>
        <v>Mod. Support</v>
      </c>
      <c r="AG32" t="str">
        <f t="shared" si="15"/>
        <v>Mod. Adverse</v>
      </c>
      <c r="AH32" t="str">
        <f t="shared" si="15"/>
        <v>Strong Support</v>
      </c>
      <c r="AI32" t="str">
        <f t="shared" si="15"/>
        <v>Strong Support</v>
      </c>
      <c r="AJ32" t="str">
        <f t="shared" si="15"/>
        <v>Mod. Support</v>
      </c>
      <c r="AK32" t="str">
        <f t="shared" si="15"/>
        <v>Strong Support</v>
      </c>
      <c r="AL32" t="str">
        <f t="shared" si="15"/>
        <v>Minimal Impact</v>
      </c>
      <c r="AM32" t="str">
        <f t="shared" si="15"/>
        <v>Minimal Impact</v>
      </c>
    </row>
    <row r="33" spans="2:39" x14ac:dyDescent="0.25">
      <c r="B33" s="41" t="s">
        <v>432</v>
      </c>
      <c r="C33" s="42"/>
      <c r="D33" s="64"/>
      <c r="E33" s="64">
        <v>905</v>
      </c>
      <c r="F33" s="64" t="s">
        <v>441</v>
      </c>
      <c r="G33" s="134" t="s">
        <v>442</v>
      </c>
      <c r="H33" s="85">
        <v>4</v>
      </c>
      <c r="I33" s="148"/>
      <c r="J33" s="85" t="s">
        <v>131</v>
      </c>
      <c r="K33" s="200" t="str">
        <f>HYPERLINK('RM3 List with PBA Projects'!D78,'RM3 List with PBA Projects'!C78)</f>
        <v>N/A</v>
      </c>
      <c r="L33" s="148"/>
      <c r="M33">
        <v>0</v>
      </c>
      <c r="N33">
        <v>0.5</v>
      </c>
      <c r="O33">
        <v>0</v>
      </c>
      <c r="P33">
        <v>0.5</v>
      </c>
      <c r="Q33">
        <v>0</v>
      </c>
      <c r="R33">
        <v>1</v>
      </c>
      <c r="S33">
        <v>-0.5</v>
      </c>
      <c r="T33">
        <v>0.5</v>
      </c>
      <c r="U33">
        <v>1</v>
      </c>
      <c r="V33">
        <v>0.5</v>
      </c>
      <c r="W33">
        <v>0</v>
      </c>
      <c r="X33">
        <v>0</v>
      </c>
      <c r="Y33">
        <v>0.5</v>
      </c>
      <c r="Z33" s="72">
        <f t="shared" si="14"/>
        <v>4</v>
      </c>
      <c r="AA33" t="str">
        <f t="shared" ref="AA33" si="16">VLOOKUP(M33,$AA$9:$AB$13,2,FALSE)</f>
        <v>Minimal Impact</v>
      </c>
      <c r="AB33" t="str">
        <f t="shared" ref="AB33" si="17">VLOOKUP(N33,$AA$9:$AB$13,2,FALSE)</f>
        <v>Mod. Support</v>
      </c>
      <c r="AC33" t="str">
        <f t="shared" ref="AC33" si="18">VLOOKUP(O33,$AA$9:$AB$13,2,FALSE)</f>
        <v>Minimal Impact</v>
      </c>
      <c r="AD33" t="str">
        <f t="shared" ref="AD33" si="19">VLOOKUP(P33,$AA$9:$AB$13,2,FALSE)</f>
        <v>Mod. Support</v>
      </c>
      <c r="AE33" t="str">
        <f t="shared" ref="AE33" si="20">VLOOKUP(Q33,$AA$9:$AB$13,2,FALSE)</f>
        <v>Minimal Impact</v>
      </c>
      <c r="AF33" t="str">
        <f t="shared" ref="AF33" si="21">VLOOKUP(R33,$AA$9:$AB$13,2,FALSE)</f>
        <v>Strong Support</v>
      </c>
      <c r="AG33" t="str">
        <f t="shared" ref="AG33" si="22">VLOOKUP(S33,$AA$9:$AB$13,2,FALSE)</f>
        <v>Mod. Adverse</v>
      </c>
      <c r="AH33" t="str">
        <f t="shared" ref="AH33" si="23">VLOOKUP(T33,$AA$9:$AB$13,2,FALSE)</f>
        <v>Mod. Support</v>
      </c>
      <c r="AI33" t="str">
        <f t="shared" ref="AI33" si="24">VLOOKUP(U33,$AA$9:$AB$13,2,FALSE)</f>
        <v>Strong Support</v>
      </c>
      <c r="AJ33" t="str">
        <f t="shared" ref="AJ33" si="25">VLOOKUP(V33,$AA$9:$AB$13,2,FALSE)</f>
        <v>Mod. Support</v>
      </c>
      <c r="AK33" t="str">
        <f t="shared" ref="AK33" si="26">VLOOKUP(W33,$AA$9:$AB$13,2,FALSE)</f>
        <v>Minimal Impact</v>
      </c>
      <c r="AL33" t="str">
        <f t="shared" ref="AL33" si="27">VLOOKUP(X33,$AA$9:$AB$13,2,FALSE)</f>
        <v>Minimal Impact</v>
      </c>
      <c r="AM33" t="str">
        <f t="shared" ref="AM33" si="28">VLOOKUP(Y33,$AA$9:$AB$13,2,FALSE)</f>
        <v>Mod. Support</v>
      </c>
    </row>
    <row r="34" spans="2:39" x14ac:dyDescent="0.25">
      <c r="B34" s="23" t="s">
        <v>431</v>
      </c>
      <c r="D34" s="30"/>
      <c r="E34" s="30"/>
      <c r="F34" s="74" t="s">
        <v>24</v>
      </c>
      <c r="G34" s="90" t="s">
        <v>24</v>
      </c>
      <c r="H34" s="82" t="s">
        <v>24</v>
      </c>
      <c r="I34" s="145"/>
      <c r="J34" s="215" t="s">
        <v>426</v>
      </c>
      <c r="K34" s="213"/>
      <c r="L34" s="214"/>
      <c r="Z34" s="72"/>
    </row>
    <row r="35" spans="2:39" ht="15" customHeight="1" thickBot="1" x14ac:dyDescent="0.3">
      <c r="B35" s="201" t="s">
        <v>417</v>
      </c>
      <c r="C35" s="202"/>
      <c r="D35" s="203"/>
      <c r="E35" s="203"/>
      <c r="F35" s="216" t="s">
        <v>24</v>
      </c>
      <c r="G35" s="204" t="s">
        <v>24</v>
      </c>
      <c r="H35" s="205" t="s">
        <v>24</v>
      </c>
      <c r="I35" s="206"/>
      <c r="J35" s="217" t="s">
        <v>131</v>
      </c>
      <c r="K35" s="218" t="str">
        <f>HYPERLINK('RM3 List with PBA Projects'!D76,'RM3 List with PBA Projects'!C76)</f>
        <v>Clipper</v>
      </c>
      <c r="L35" s="207"/>
      <c r="Z35" s="72"/>
    </row>
    <row r="36" spans="2:39" ht="15.75" thickBot="1" x14ac:dyDescent="0.3">
      <c r="B36" s="97"/>
      <c r="C36" s="13"/>
      <c r="D36" s="36"/>
      <c r="E36" s="36"/>
      <c r="F36" s="36"/>
      <c r="G36" s="92"/>
      <c r="H36" s="80"/>
      <c r="I36" s="80"/>
      <c r="J36" s="80"/>
      <c r="K36" s="36"/>
      <c r="L36" s="80"/>
      <c r="Z36" s="72"/>
    </row>
    <row r="37" spans="2:39" ht="90" x14ac:dyDescent="0.25">
      <c r="B37" s="53" t="s">
        <v>32</v>
      </c>
      <c r="C37" s="7"/>
      <c r="D37" s="54" t="s">
        <v>3</v>
      </c>
      <c r="E37" s="54"/>
      <c r="F37" s="54" t="s">
        <v>6</v>
      </c>
      <c r="G37" s="137" t="s">
        <v>4</v>
      </c>
      <c r="H37" s="54" t="s">
        <v>125</v>
      </c>
      <c r="I37" s="151" t="s">
        <v>429</v>
      </c>
      <c r="J37" s="172" t="s">
        <v>129</v>
      </c>
      <c r="K37" s="54" t="s">
        <v>140</v>
      </c>
      <c r="L37" s="168" t="s">
        <v>427</v>
      </c>
      <c r="M37" s="31" t="s">
        <v>77</v>
      </c>
      <c r="N37" s="31" t="s">
        <v>78</v>
      </c>
      <c r="O37" s="31" t="s">
        <v>79</v>
      </c>
      <c r="P37" s="31" t="s">
        <v>80</v>
      </c>
      <c r="Q37" s="31" t="s">
        <v>81</v>
      </c>
      <c r="R37" s="31" t="s">
        <v>82</v>
      </c>
      <c r="S37" s="31" t="s">
        <v>83</v>
      </c>
      <c r="T37" s="31" t="s">
        <v>84</v>
      </c>
      <c r="U37" s="31" t="s">
        <v>85</v>
      </c>
      <c r="V37" s="31" t="s">
        <v>86</v>
      </c>
      <c r="W37" s="31" t="s">
        <v>87</v>
      </c>
      <c r="X37" s="31" t="s">
        <v>88</v>
      </c>
      <c r="Y37" s="31" t="s">
        <v>89</v>
      </c>
      <c r="Z37" s="72"/>
      <c r="AA37" s="31" t="s">
        <v>77</v>
      </c>
      <c r="AB37" s="31" t="s">
        <v>78</v>
      </c>
      <c r="AC37" s="31" t="s">
        <v>79</v>
      </c>
      <c r="AD37" s="31" t="s">
        <v>80</v>
      </c>
      <c r="AE37" s="31" t="s">
        <v>81</v>
      </c>
      <c r="AF37" s="31" t="s">
        <v>82</v>
      </c>
      <c r="AG37" s="31" t="s">
        <v>83</v>
      </c>
      <c r="AH37" s="31" t="s">
        <v>84</v>
      </c>
      <c r="AI37" s="31" t="s">
        <v>85</v>
      </c>
      <c r="AJ37" s="31" t="s">
        <v>86</v>
      </c>
      <c r="AK37" s="31" t="s">
        <v>87</v>
      </c>
      <c r="AL37" s="31" t="s">
        <v>88</v>
      </c>
      <c r="AM37" s="31" t="s">
        <v>89</v>
      </c>
    </row>
    <row r="38" spans="2:39" x14ac:dyDescent="0.25">
      <c r="B38" s="14" t="s">
        <v>33</v>
      </c>
      <c r="D38" s="66"/>
      <c r="E38" s="66"/>
      <c r="F38" s="66"/>
      <c r="G38" s="138"/>
      <c r="H38" s="88"/>
      <c r="I38" s="152"/>
      <c r="J38" s="173"/>
      <c r="K38" s="66"/>
      <c r="L38" s="152"/>
      <c r="Z38" s="72"/>
    </row>
    <row r="39" spans="2:39" x14ac:dyDescent="0.25">
      <c r="B39" s="15" t="s">
        <v>34</v>
      </c>
      <c r="D39" s="30" t="s">
        <v>35</v>
      </c>
      <c r="E39" s="30">
        <v>307</v>
      </c>
      <c r="F39" s="30" t="s">
        <v>107</v>
      </c>
      <c r="G39" s="90" t="s">
        <v>101</v>
      </c>
      <c r="H39" s="82">
        <v>7</v>
      </c>
      <c r="I39" s="145"/>
      <c r="J39" s="174" t="s">
        <v>131</v>
      </c>
      <c r="K39" s="122" t="str">
        <f>HYPERLINK('RM3 List with PBA Projects'!D83,'RM3 List with PBA Projects'!C83)</f>
        <v>Caltrain/HSR Downtown San Francisco Extension</v>
      </c>
      <c r="L39" s="147"/>
      <c r="M39">
        <v>1</v>
      </c>
      <c r="N39">
        <v>0</v>
      </c>
      <c r="O39">
        <v>1</v>
      </c>
      <c r="P39">
        <v>1</v>
      </c>
      <c r="Q39">
        <v>0.5</v>
      </c>
      <c r="R39">
        <v>0</v>
      </c>
      <c r="S39">
        <v>-0.5</v>
      </c>
      <c r="T39">
        <v>1</v>
      </c>
      <c r="U39">
        <v>1</v>
      </c>
      <c r="V39">
        <v>0.5</v>
      </c>
      <c r="W39">
        <v>1</v>
      </c>
      <c r="X39">
        <v>0</v>
      </c>
      <c r="Y39">
        <v>0.5</v>
      </c>
      <c r="Z39" s="72">
        <f t="shared" ref="Z39:Z51" si="29">SUM(M39:Y39)</f>
        <v>7</v>
      </c>
      <c r="AA39" t="str">
        <f t="shared" ref="AA39:AA51" si="30">VLOOKUP(M39,$AA$9:$AB$13,2,FALSE)</f>
        <v>Strong Support</v>
      </c>
      <c r="AB39" t="str">
        <f t="shared" ref="AB39:AB51" si="31">VLOOKUP(N39,$AA$9:$AB$13,2,FALSE)</f>
        <v>Minimal Impact</v>
      </c>
      <c r="AC39" t="str">
        <f t="shared" ref="AC39:AC51" si="32">VLOOKUP(O39,$AA$9:$AB$13,2,FALSE)</f>
        <v>Strong Support</v>
      </c>
      <c r="AD39" t="str">
        <f t="shared" ref="AD39:AD51" si="33">VLOOKUP(P39,$AA$9:$AB$13,2,FALSE)</f>
        <v>Strong Support</v>
      </c>
      <c r="AE39" t="str">
        <f t="shared" ref="AE39:AE51" si="34">VLOOKUP(Q39,$AA$9:$AB$13,2,FALSE)</f>
        <v>Mod. Support</v>
      </c>
      <c r="AF39" t="str">
        <f t="shared" ref="AF39:AF51" si="35">VLOOKUP(R39,$AA$9:$AB$13,2,FALSE)</f>
        <v>Minimal Impact</v>
      </c>
      <c r="AG39" t="str">
        <f t="shared" ref="AG39:AG51" si="36">VLOOKUP(S39,$AA$9:$AB$13,2,FALSE)</f>
        <v>Mod. Adverse</v>
      </c>
      <c r="AH39" t="str">
        <f t="shared" ref="AH39:AH51" si="37">VLOOKUP(T39,$AA$9:$AB$13,2,FALSE)</f>
        <v>Strong Support</v>
      </c>
      <c r="AI39" t="str">
        <f t="shared" ref="AI39:AI51" si="38">VLOOKUP(U39,$AA$9:$AB$13,2,FALSE)</f>
        <v>Strong Support</v>
      </c>
      <c r="AJ39" t="str">
        <f t="shared" ref="AJ39:AJ51" si="39">VLOOKUP(V39,$AA$9:$AB$13,2,FALSE)</f>
        <v>Mod. Support</v>
      </c>
      <c r="AK39" t="str">
        <f t="shared" ref="AK39:AK51" si="40">VLOOKUP(W39,$AA$9:$AB$13,2,FALSE)</f>
        <v>Strong Support</v>
      </c>
      <c r="AL39" t="str">
        <f t="shared" ref="AL39:AL51" si="41">VLOOKUP(X39,$AA$9:$AB$13,2,FALSE)</f>
        <v>Minimal Impact</v>
      </c>
      <c r="AM39" t="str">
        <f t="shared" ref="AM39:AM51" si="42">VLOOKUP(Y39,$AA$9:$AB$13,2,FALSE)</f>
        <v>Mod. Support</v>
      </c>
    </row>
    <row r="40" spans="2:39" x14ac:dyDescent="0.25">
      <c r="B40" s="47" t="s">
        <v>437</v>
      </c>
      <c r="C40" s="48"/>
      <c r="D40" s="67" t="s">
        <v>37</v>
      </c>
      <c r="E40" s="67">
        <v>313</v>
      </c>
      <c r="F40" s="67" t="s">
        <v>38</v>
      </c>
      <c r="G40" s="139">
        <v>1</v>
      </c>
      <c r="H40" s="89">
        <v>6</v>
      </c>
      <c r="I40" s="153"/>
      <c r="J40" s="175" t="s">
        <v>131</v>
      </c>
      <c r="K40" s="199" t="str">
        <f>HYPERLINK('RM3 List with PBA Projects'!D84,'RM3 List with PBA Projects'!C84)</f>
        <v>Expand SFMTA Transit Fleet</v>
      </c>
      <c r="L40" s="153"/>
      <c r="M40" s="36">
        <v>1</v>
      </c>
      <c r="N40" s="36">
        <v>0.5</v>
      </c>
      <c r="O40" s="36">
        <v>1</v>
      </c>
      <c r="P40" s="36">
        <v>0.5</v>
      </c>
      <c r="Q40" s="36">
        <v>1</v>
      </c>
      <c r="R40" s="36">
        <v>0.5</v>
      </c>
      <c r="S40" s="36">
        <v>-1</v>
      </c>
      <c r="T40" s="36">
        <v>1</v>
      </c>
      <c r="U40" s="36">
        <v>0.5</v>
      </c>
      <c r="V40" s="36">
        <v>0</v>
      </c>
      <c r="W40" s="36">
        <v>1</v>
      </c>
      <c r="X40" s="36">
        <v>0</v>
      </c>
      <c r="Y40" s="36">
        <v>0</v>
      </c>
      <c r="Z40" s="72">
        <f t="shared" si="29"/>
        <v>6</v>
      </c>
      <c r="AA40" t="str">
        <f t="shared" si="30"/>
        <v>Strong Support</v>
      </c>
      <c r="AB40" t="str">
        <f t="shared" si="31"/>
        <v>Mod. Support</v>
      </c>
      <c r="AC40" t="str">
        <f t="shared" si="32"/>
        <v>Strong Support</v>
      </c>
      <c r="AD40" t="str">
        <f t="shared" si="33"/>
        <v>Mod. Support</v>
      </c>
      <c r="AE40" t="str">
        <f t="shared" si="34"/>
        <v>Strong Support</v>
      </c>
      <c r="AF40" t="str">
        <f t="shared" si="35"/>
        <v>Mod. Support</v>
      </c>
      <c r="AG40" t="str">
        <f t="shared" si="36"/>
        <v>Strong Adverse</v>
      </c>
      <c r="AH40" t="str">
        <f t="shared" si="37"/>
        <v>Strong Support</v>
      </c>
      <c r="AI40" t="str">
        <f t="shared" si="38"/>
        <v>Mod. Support</v>
      </c>
      <c r="AJ40" t="str">
        <f t="shared" si="39"/>
        <v>Minimal Impact</v>
      </c>
      <c r="AK40" t="str">
        <f t="shared" si="40"/>
        <v>Strong Support</v>
      </c>
      <c r="AL40" t="str">
        <f t="shared" si="41"/>
        <v>Minimal Impact</v>
      </c>
      <c r="AM40" t="str">
        <f t="shared" si="42"/>
        <v>Minimal Impact</v>
      </c>
    </row>
    <row r="41" spans="2:39" x14ac:dyDescent="0.25">
      <c r="B41" s="24" t="s">
        <v>438</v>
      </c>
      <c r="D41" s="30" t="s">
        <v>40</v>
      </c>
      <c r="E41" s="30">
        <v>301</v>
      </c>
      <c r="F41" s="30" t="s">
        <v>108</v>
      </c>
      <c r="G41" s="90" t="s">
        <v>103</v>
      </c>
      <c r="H41" s="90" t="s">
        <v>124</v>
      </c>
      <c r="I41" s="154" t="s">
        <v>428</v>
      </c>
      <c r="J41" s="176" t="s">
        <v>131</v>
      </c>
      <c r="K41" s="122" t="str">
        <f>HYPERLINK('RM3 List with PBA Projects'!D88,'RM3 List with PBA Projects'!C88)</f>
        <v>AC Transit Fleet Expansion and Major Corridors</v>
      </c>
      <c r="L41" s="147" t="s">
        <v>428</v>
      </c>
      <c r="M41">
        <v>1</v>
      </c>
      <c r="N41">
        <v>0.5</v>
      </c>
      <c r="O41">
        <v>1</v>
      </c>
      <c r="P41" s="13">
        <v>0.5</v>
      </c>
      <c r="Q41" s="13">
        <v>1</v>
      </c>
      <c r="R41" s="13">
        <v>0.5</v>
      </c>
      <c r="S41" s="13">
        <v>-1</v>
      </c>
      <c r="T41" s="13">
        <v>1</v>
      </c>
      <c r="U41" s="13">
        <v>1</v>
      </c>
      <c r="V41" s="13">
        <v>0</v>
      </c>
      <c r="W41" s="13">
        <v>1</v>
      </c>
      <c r="X41" s="13">
        <v>0.5</v>
      </c>
      <c r="Y41" s="13">
        <v>0</v>
      </c>
      <c r="Z41" s="72">
        <f t="shared" si="29"/>
        <v>7</v>
      </c>
      <c r="AA41" t="str">
        <f t="shared" si="30"/>
        <v>Strong Support</v>
      </c>
      <c r="AB41" t="str">
        <f t="shared" si="31"/>
        <v>Mod. Support</v>
      </c>
      <c r="AC41" t="str">
        <f t="shared" si="32"/>
        <v>Strong Support</v>
      </c>
      <c r="AD41" t="str">
        <f t="shared" si="33"/>
        <v>Mod. Support</v>
      </c>
      <c r="AE41" t="str">
        <f t="shared" si="34"/>
        <v>Strong Support</v>
      </c>
      <c r="AF41" t="str">
        <f t="shared" si="35"/>
        <v>Mod. Support</v>
      </c>
      <c r="AG41" t="str">
        <f t="shared" si="36"/>
        <v>Strong Adverse</v>
      </c>
      <c r="AH41" t="str">
        <f t="shared" si="37"/>
        <v>Strong Support</v>
      </c>
      <c r="AI41" t="str">
        <f t="shared" si="38"/>
        <v>Strong Support</v>
      </c>
      <c r="AJ41" t="str">
        <f t="shared" si="39"/>
        <v>Minimal Impact</v>
      </c>
      <c r="AK41" t="str">
        <f t="shared" si="40"/>
        <v>Strong Support</v>
      </c>
      <c r="AL41" t="str">
        <f t="shared" si="41"/>
        <v>Mod. Support</v>
      </c>
      <c r="AM41" t="str">
        <f t="shared" si="42"/>
        <v>Minimal Impact</v>
      </c>
    </row>
    <row r="42" spans="2:39" ht="15" hidden="1" customHeight="1" outlineLevel="1" x14ac:dyDescent="0.25">
      <c r="B42" s="24"/>
      <c r="D42" s="30"/>
      <c r="E42" s="30">
        <v>1203</v>
      </c>
      <c r="F42" s="30" t="s">
        <v>102</v>
      </c>
      <c r="G42" s="90" t="s">
        <v>103</v>
      </c>
      <c r="H42" s="82">
        <v>4.5</v>
      </c>
      <c r="I42" s="145"/>
      <c r="J42" s="174"/>
      <c r="K42" s="95"/>
      <c r="L42" s="147"/>
      <c r="M42">
        <v>0.5</v>
      </c>
      <c r="N42">
        <v>0</v>
      </c>
      <c r="O42">
        <v>0.5</v>
      </c>
      <c r="P42">
        <v>0.5</v>
      </c>
      <c r="Q42">
        <v>0</v>
      </c>
      <c r="R42">
        <v>0.5</v>
      </c>
      <c r="S42">
        <v>0</v>
      </c>
      <c r="T42">
        <v>1</v>
      </c>
      <c r="U42">
        <v>0.5</v>
      </c>
      <c r="V42">
        <v>0.5</v>
      </c>
      <c r="W42">
        <v>0.5</v>
      </c>
      <c r="X42">
        <v>0</v>
      </c>
      <c r="Y42">
        <v>0</v>
      </c>
      <c r="Z42" s="72">
        <f t="shared" si="29"/>
        <v>4.5</v>
      </c>
      <c r="AA42" t="str">
        <f t="shared" si="30"/>
        <v>Mod. Support</v>
      </c>
      <c r="AB42" t="str">
        <f t="shared" si="31"/>
        <v>Minimal Impact</v>
      </c>
      <c r="AC42" t="str">
        <f t="shared" si="32"/>
        <v>Mod. Support</v>
      </c>
      <c r="AD42" t="str">
        <f t="shared" si="33"/>
        <v>Mod. Support</v>
      </c>
      <c r="AE42" t="str">
        <f t="shared" si="34"/>
        <v>Minimal Impact</v>
      </c>
      <c r="AF42" t="str">
        <f t="shared" si="35"/>
        <v>Mod. Support</v>
      </c>
      <c r="AG42" t="str">
        <f t="shared" si="36"/>
        <v>Minimal Impact</v>
      </c>
      <c r="AH42" t="str">
        <f t="shared" si="37"/>
        <v>Strong Support</v>
      </c>
      <c r="AI42" t="str">
        <f t="shared" si="38"/>
        <v>Mod. Support</v>
      </c>
      <c r="AJ42" t="str">
        <f t="shared" si="39"/>
        <v>Mod. Support</v>
      </c>
      <c r="AK42" t="str">
        <f t="shared" si="40"/>
        <v>Mod. Support</v>
      </c>
      <c r="AL42" t="str">
        <f t="shared" si="41"/>
        <v>Minimal Impact</v>
      </c>
      <c r="AM42" t="str">
        <f t="shared" si="42"/>
        <v>Minimal Impact</v>
      </c>
    </row>
    <row r="43" spans="2:39" hidden="1" outlineLevel="1" x14ac:dyDescent="0.25">
      <c r="B43" s="24"/>
      <c r="D43" s="30"/>
      <c r="E43" s="10">
        <v>1202</v>
      </c>
      <c r="F43" s="10" t="s">
        <v>104</v>
      </c>
      <c r="G43" s="52" t="s">
        <v>101</v>
      </c>
      <c r="H43" s="27">
        <v>2.5</v>
      </c>
      <c r="I43" s="145"/>
      <c r="J43" s="174"/>
      <c r="K43" s="95"/>
      <c r="L43" s="147"/>
      <c r="M43">
        <v>0.5</v>
      </c>
      <c r="N43">
        <v>0</v>
      </c>
      <c r="O43">
        <v>0.5</v>
      </c>
      <c r="P43">
        <v>0.5</v>
      </c>
      <c r="Q43">
        <v>0</v>
      </c>
      <c r="R43">
        <v>-0.5</v>
      </c>
      <c r="S43">
        <v>-1</v>
      </c>
      <c r="T43">
        <v>1</v>
      </c>
      <c r="U43">
        <v>0.5</v>
      </c>
      <c r="V43">
        <v>0.5</v>
      </c>
      <c r="W43">
        <v>0.5</v>
      </c>
      <c r="X43">
        <v>0</v>
      </c>
      <c r="Y43">
        <v>0</v>
      </c>
      <c r="Z43" s="72">
        <f t="shared" si="29"/>
        <v>2.5</v>
      </c>
      <c r="AA43" t="str">
        <f t="shared" si="30"/>
        <v>Mod. Support</v>
      </c>
      <c r="AB43" t="str">
        <f t="shared" si="31"/>
        <v>Minimal Impact</v>
      </c>
      <c r="AC43" t="str">
        <f t="shared" si="32"/>
        <v>Mod. Support</v>
      </c>
      <c r="AD43" t="str">
        <f t="shared" si="33"/>
        <v>Mod. Support</v>
      </c>
      <c r="AE43" t="str">
        <f t="shared" si="34"/>
        <v>Minimal Impact</v>
      </c>
      <c r="AF43" t="str">
        <f t="shared" si="35"/>
        <v>Mod. Adverse</v>
      </c>
      <c r="AG43" t="str">
        <f t="shared" si="36"/>
        <v>Strong Adverse</v>
      </c>
      <c r="AH43" t="str">
        <f t="shared" si="37"/>
        <v>Strong Support</v>
      </c>
      <c r="AI43" t="str">
        <f t="shared" si="38"/>
        <v>Mod. Support</v>
      </c>
      <c r="AJ43" t="str">
        <f t="shared" si="39"/>
        <v>Mod. Support</v>
      </c>
      <c r="AK43" t="str">
        <f t="shared" si="40"/>
        <v>Mod. Support</v>
      </c>
      <c r="AL43" t="str">
        <f t="shared" si="41"/>
        <v>Minimal Impact</v>
      </c>
      <c r="AM43" t="str">
        <f t="shared" si="42"/>
        <v>Minimal Impact</v>
      </c>
    </row>
    <row r="44" spans="2:39" hidden="1" outlineLevel="1" x14ac:dyDescent="0.25">
      <c r="B44" s="24"/>
      <c r="D44" s="30"/>
      <c r="E44" s="30">
        <v>1001</v>
      </c>
      <c r="F44" s="30" t="s">
        <v>93</v>
      </c>
      <c r="G44" s="90">
        <v>3</v>
      </c>
      <c r="H44" s="82">
        <v>9</v>
      </c>
      <c r="I44" s="59"/>
      <c r="J44" s="178"/>
      <c r="K44" s="143"/>
      <c r="L44" s="147"/>
      <c r="M44" s="36">
        <v>1</v>
      </c>
      <c r="N44" s="36">
        <v>0.5</v>
      </c>
      <c r="O44" s="36">
        <v>1</v>
      </c>
      <c r="P44" s="36">
        <v>1</v>
      </c>
      <c r="Q44" s="36">
        <v>1</v>
      </c>
      <c r="R44" s="36">
        <v>0.5</v>
      </c>
      <c r="S44" s="36">
        <v>-0.5</v>
      </c>
      <c r="T44" s="36">
        <v>1</v>
      </c>
      <c r="U44" s="36">
        <v>1</v>
      </c>
      <c r="V44" s="36">
        <v>1</v>
      </c>
      <c r="W44" s="36">
        <v>1</v>
      </c>
      <c r="X44" s="36">
        <v>0</v>
      </c>
      <c r="Y44" s="36">
        <v>0.5</v>
      </c>
      <c r="Z44" s="72">
        <f t="shared" si="29"/>
        <v>9</v>
      </c>
      <c r="AA44" t="str">
        <f t="shared" si="30"/>
        <v>Strong Support</v>
      </c>
      <c r="AB44" t="str">
        <f t="shared" si="31"/>
        <v>Mod. Support</v>
      </c>
      <c r="AC44" t="str">
        <f t="shared" si="32"/>
        <v>Strong Support</v>
      </c>
      <c r="AD44" t="str">
        <f t="shared" si="33"/>
        <v>Strong Support</v>
      </c>
      <c r="AE44" t="str">
        <f t="shared" si="34"/>
        <v>Strong Support</v>
      </c>
      <c r="AF44" t="str">
        <f t="shared" si="35"/>
        <v>Mod. Support</v>
      </c>
      <c r="AG44" t="str">
        <f t="shared" si="36"/>
        <v>Mod. Adverse</v>
      </c>
      <c r="AH44" t="str">
        <f t="shared" si="37"/>
        <v>Strong Support</v>
      </c>
      <c r="AI44" t="str">
        <f t="shared" si="38"/>
        <v>Strong Support</v>
      </c>
      <c r="AJ44" t="str">
        <f t="shared" si="39"/>
        <v>Strong Support</v>
      </c>
      <c r="AK44" t="str">
        <f t="shared" si="40"/>
        <v>Strong Support</v>
      </c>
      <c r="AL44" t="str">
        <f t="shared" si="41"/>
        <v>Minimal Impact</v>
      </c>
      <c r="AM44" t="str">
        <f t="shared" si="42"/>
        <v>Mod. Support</v>
      </c>
    </row>
    <row r="45" spans="2:39" hidden="1" outlineLevel="1" x14ac:dyDescent="0.25">
      <c r="B45" s="24"/>
      <c r="D45" s="30"/>
      <c r="E45" s="30">
        <v>1206</v>
      </c>
      <c r="F45" s="30" t="s">
        <v>105</v>
      </c>
      <c r="G45" s="90" t="s">
        <v>27</v>
      </c>
      <c r="H45" s="82">
        <v>3</v>
      </c>
      <c r="I45" s="145"/>
      <c r="J45" s="174"/>
      <c r="K45" s="95"/>
      <c r="L45" s="147"/>
      <c r="M45">
        <v>0.5</v>
      </c>
      <c r="N45">
        <v>0</v>
      </c>
      <c r="O45">
        <v>0.5</v>
      </c>
      <c r="P45">
        <v>0.5</v>
      </c>
      <c r="Q45">
        <v>0</v>
      </c>
      <c r="R45">
        <v>0</v>
      </c>
      <c r="S45">
        <v>-1</v>
      </c>
      <c r="T45">
        <v>0.5</v>
      </c>
      <c r="U45">
        <v>1</v>
      </c>
      <c r="V45">
        <v>0.5</v>
      </c>
      <c r="W45">
        <v>0.5</v>
      </c>
      <c r="X45">
        <v>0</v>
      </c>
      <c r="Y45">
        <v>0</v>
      </c>
      <c r="Z45" s="72">
        <f t="shared" si="29"/>
        <v>3</v>
      </c>
      <c r="AA45" t="str">
        <f t="shared" si="30"/>
        <v>Mod. Support</v>
      </c>
      <c r="AB45" t="str">
        <f t="shared" si="31"/>
        <v>Minimal Impact</v>
      </c>
      <c r="AC45" t="str">
        <f t="shared" si="32"/>
        <v>Mod. Support</v>
      </c>
      <c r="AD45" t="str">
        <f t="shared" si="33"/>
        <v>Mod. Support</v>
      </c>
      <c r="AE45" t="str">
        <f t="shared" si="34"/>
        <v>Minimal Impact</v>
      </c>
      <c r="AF45" t="str">
        <f t="shared" si="35"/>
        <v>Minimal Impact</v>
      </c>
      <c r="AG45" t="str">
        <f t="shared" si="36"/>
        <v>Strong Adverse</v>
      </c>
      <c r="AH45" t="str">
        <f t="shared" si="37"/>
        <v>Mod. Support</v>
      </c>
      <c r="AI45" t="str">
        <f t="shared" si="38"/>
        <v>Strong Support</v>
      </c>
      <c r="AJ45" t="str">
        <f t="shared" si="39"/>
        <v>Mod. Support</v>
      </c>
      <c r="AK45" t="str">
        <f t="shared" si="40"/>
        <v>Mod. Support</v>
      </c>
      <c r="AL45" t="str">
        <f t="shared" si="41"/>
        <v>Minimal Impact</v>
      </c>
      <c r="AM45" t="str">
        <f t="shared" si="42"/>
        <v>Minimal Impact</v>
      </c>
    </row>
    <row r="46" spans="2:39" hidden="1" outlineLevel="1" x14ac:dyDescent="0.25">
      <c r="B46" s="24"/>
      <c r="D46" s="30"/>
      <c r="E46" s="30">
        <v>1204</v>
      </c>
      <c r="F46" s="30" t="s">
        <v>106</v>
      </c>
      <c r="G46" s="90" t="s">
        <v>27</v>
      </c>
      <c r="H46" s="82">
        <v>5</v>
      </c>
      <c r="I46" s="145"/>
      <c r="J46" s="174"/>
      <c r="K46" s="95"/>
      <c r="L46" s="147"/>
      <c r="M46">
        <v>0.5</v>
      </c>
      <c r="N46">
        <v>0.5</v>
      </c>
      <c r="O46">
        <v>0.5</v>
      </c>
      <c r="P46">
        <v>0.5</v>
      </c>
      <c r="Q46">
        <v>0</v>
      </c>
      <c r="R46">
        <v>0.5</v>
      </c>
      <c r="S46">
        <v>0</v>
      </c>
      <c r="T46">
        <v>0.5</v>
      </c>
      <c r="U46">
        <v>1</v>
      </c>
      <c r="V46">
        <v>0.5</v>
      </c>
      <c r="W46">
        <v>0.5</v>
      </c>
      <c r="X46">
        <v>0</v>
      </c>
      <c r="Y46">
        <v>0</v>
      </c>
      <c r="Z46" s="72">
        <f t="shared" si="29"/>
        <v>5</v>
      </c>
      <c r="AA46" t="str">
        <f t="shared" si="30"/>
        <v>Mod. Support</v>
      </c>
      <c r="AB46" t="str">
        <f t="shared" si="31"/>
        <v>Mod. Support</v>
      </c>
      <c r="AC46" t="str">
        <f t="shared" si="32"/>
        <v>Mod. Support</v>
      </c>
      <c r="AD46" t="str">
        <f t="shared" si="33"/>
        <v>Mod. Support</v>
      </c>
      <c r="AE46" t="str">
        <f t="shared" si="34"/>
        <v>Minimal Impact</v>
      </c>
      <c r="AF46" t="str">
        <f t="shared" si="35"/>
        <v>Mod. Support</v>
      </c>
      <c r="AG46" t="str">
        <f t="shared" si="36"/>
        <v>Minimal Impact</v>
      </c>
      <c r="AH46" t="str">
        <f t="shared" si="37"/>
        <v>Mod. Support</v>
      </c>
      <c r="AI46" t="str">
        <f t="shared" si="38"/>
        <v>Strong Support</v>
      </c>
      <c r="AJ46" t="str">
        <f t="shared" si="39"/>
        <v>Mod. Support</v>
      </c>
      <c r="AK46" t="str">
        <f t="shared" si="40"/>
        <v>Mod. Support</v>
      </c>
      <c r="AL46" t="str">
        <f t="shared" si="41"/>
        <v>Minimal Impact</v>
      </c>
      <c r="AM46" t="str">
        <f t="shared" si="42"/>
        <v>Minimal Impact</v>
      </c>
    </row>
    <row r="47" spans="2:39" hidden="1" outlineLevel="1" x14ac:dyDescent="0.25">
      <c r="B47" s="24"/>
      <c r="D47" s="30"/>
      <c r="E47" s="30">
        <v>331</v>
      </c>
      <c r="F47" s="30" t="s">
        <v>109</v>
      </c>
      <c r="G47" s="90" t="s">
        <v>101</v>
      </c>
      <c r="H47" s="82">
        <v>4.5</v>
      </c>
      <c r="I47" s="145"/>
      <c r="J47" s="174"/>
      <c r="K47" s="95"/>
      <c r="L47" s="147"/>
      <c r="M47">
        <v>0.5</v>
      </c>
      <c r="N47">
        <v>0.5</v>
      </c>
      <c r="O47">
        <v>0.5</v>
      </c>
      <c r="P47">
        <v>0.5</v>
      </c>
      <c r="Q47">
        <v>1</v>
      </c>
      <c r="R47">
        <v>0.5</v>
      </c>
      <c r="S47">
        <v>-1</v>
      </c>
      <c r="T47">
        <v>0.5</v>
      </c>
      <c r="U47">
        <v>0.5</v>
      </c>
      <c r="V47">
        <v>0</v>
      </c>
      <c r="W47">
        <v>0.5</v>
      </c>
      <c r="X47">
        <v>0.5</v>
      </c>
      <c r="Y47">
        <v>0</v>
      </c>
      <c r="Z47" s="72">
        <f t="shared" si="29"/>
        <v>4.5</v>
      </c>
      <c r="AA47" t="str">
        <f t="shared" si="30"/>
        <v>Mod. Support</v>
      </c>
      <c r="AB47" t="str">
        <f t="shared" si="31"/>
        <v>Mod. Support</v>
      </c>
      <c r="AC47" t="str">
        <f t="shared" si="32"/>
        <v>Mod. Support</v>
      </c>
      <c r="AD47" t="str">
        <f t="shared" si="33"/>
        <v>Mod. Support</v>
      </c>
      <c r="AE47" t="str">
        <f t="shared" si="34"/>
        <v>Strong Support</v>
      </c>
      <c r="AF47" t="str">
        <f t="shared" si="35"/>
        <v>Mod. Support</v>
      </c>
      <c r="AG47" t="str">
        <f t="shared" si="36"/>
        <v>Strong Adverse</v>
      </c>
      <c r="AH47" t="str">
        <f t="shared" si="37"/>
        <v>Mod. Support</v>
      </c>
      <c r="AI47" t="str">
        <f t="shared" si="38"/>
        <v>Mod. Support</v>
      </c>
      <c r="AJ47" t="str">
        <f t="shared" si="39"/>
        <v>Minimal Impact</v>
      </c>
      <c r="AK47" t="str">
        <f t="shared" si="40"/>
        <v>Mod. Support</v>
      </c>
      <c r="AL47" t="str">
        <f t="shared" si="41"/>
        <v>Mod. Support</v>
      </c>
      <c r="AM47" t="str">
        <f t="shared" si="42"/>
        <v>Minimal Impact</v>
      </c>
    </row>
    <row r="48" spans="2:39" hidden="1" outlineLevel="1" x14ac:dyDescent="0.25">
      <c r="B48" s="24"/>
      <c r="D48" s="30"/>
      <c r="E48" s="30">
        <v>206</v>
      </c>
      <c r="F48" s="30" t="s">
        <v>110</v>
      </c>
      <c r="G48" s="90" t="s">
        <v>27</v>
      </c>
      <c r="H48" s="82">
        <v>6.5</v>
      </c>
      <c r="I48" s="145"/>
      <c r="J48" s="174"/>
      <c r="K48" s="95"/>
      <c r="L48" s="147"/>
      <c r="M48">
        <v>1</v>
      </c>
      <c r="N48">
        <v>0.5</v>
      </c>
      <c r="O48">
        <v>1</v>
      </c>
      <c r="P48">
        <v>0.5</v>
      </c>
      <c r="Q48">
        <v>1</v>
      </c>
      <c r="R48">
        <v>0.5</v>
      </c>
      <c r="S48">
        <v>-0.5</v>
      </c>
      <c r="T48">
        <v>1</v>
      </c>
      <c r="U48">
        <v>0.5</v>
      </c>
      <c r="V48">
        <v>0</v>
      </c>
      <c r="W48">
        <v>1</v>
      </c>
      <c r="X48">
        <v>0</v>
      </c>
      <c r="Y48">
        <v>0</v>
      </c>
      <c r="Z48" s="72">
        <f t="shared" si="29"/>
        <v>6.5</v>
      </c>
      <c r="AA48" t="str">
        <f t="shared" si="30"/>
        <v>Strong Support</v>
      </c>
      <c r="AB48" t="str">
        <f t="shared" si="31"/>
        <v>Mod. Support</v>
      </c>
      <c r="AC48" t="str">
        <f t="shared" si="32"/>
        <v>Strong Support</v>
      </c>
      <c r="AD48" t="str">
        <f t="shared" si="33"/>
        <v>Mod. Support</v>
      </c>
      <c r="AE48" t="str">
        <f t="shared" si="34"/>
        <v>Strong Support</v>
      </c>
      <c r="AF48" t="str">
        <f t="shared" si="35"/>
        <v>Mod. Support</v>
      </c>
      <c r="AG48" t="str">
        <f t="shared" si="36"/>
        <v>Mod. Adverse</v>
      </c>
      <c r="AH48" t="str">
        <f t="shared" si="37"/>
        <v>Strong Support</v>
      </c>
      <c r="AI48" t="str">
        <f t="shared" si="38"/>
        <v>Mod. Support</v>
      </c>
      <c r="AJ48" t="str">
        <f t="shared" si="39"/>
        <v>Minimal Impact</v>
      </c>
      <c r="AK48" t="str">
        <f t="shared" si="40"/>
        <v>Strong Support</v>
      </c>
      <c r="AL48" t="str">
        <f t="shared" si="41"/>
        <v>Minimal Impact</v>
      </c>
      <c r="AM48" t="str">
        <f t="shared" si="42"/>
        <v>Minimal Impact</v>
      </c>
    </row>
    <row r="49" spans="2:39" hidden="1" outlineLevel="1" x14ac:dyDescent="0.25">
      <c r="B49" s="24"/>
      <c r="D49" s="30"/>
      <c r="E49" s="30">
        <v>311</v>
      </c>
      <c r="F49" s="30" t="s">
        <v>111</v>
      </c>
      <c r="G49" s="90" t="s">
        <v>27</v>
      </c>
      <c r="H49" s="82">
        <v>6.5</v>
      </c>
      <c r="I49" s="145"/>
      <c r="J49" s="174"/>
      <c r="K49" s="95"/>
      <c r="L49" s="147"/>
      <c r="M49">
        <v>1</v>
      </c>
      <c r="N49">
        <v>0.5</v>
      </c>
      <c r="O49">
        <v>1</v>
      </c>
      <c r="P49">
        <v>0.5</v>
      </c>
      <c r="Q49">
        <v>1</v>
      </c>
      <c r="R49">
        <v>0.5</v>
      </c>
      <c r="S49">
        <v>-1</v>
      </c>
      <c r="T49">
        <v>1</v>
      </c>
      <c r="U49">
        <v>1</v>
      </c>
      <c r="V49">
        <v>0</v>
      </c>
      <c r="W49">
        <v>1</v>
      </c>
      <c r="X49">
        <v>0</v>
      </c>
      <c r="Y49">
        <v>0</v>
      </c>
      <c r="Z49" s="72">
        <f t="shared" si="29"/>
        <v>6.5</v>
      </c>
      <c r="AA49" t="str">
        <f t="shared" si="30"/>
        <v>Strong Support</v>
      </c>
      <c r="AB49" t="str">
        <f t="shared" si="31"/>
        <v>Mod. Support</v>
      </c>
      <c r="AC49" t="str">
        <f t="shared" si="32"/>
        <v>Strong Support</v>
      </c>
      <c r="AD49" t="str">
        <f t="shared" si="33"/>
        <v>Mod. Support</v>
      </c>
      <c r="AE49" t="str">
        <f t="shared" si="34"/>
        <v>Strong Support</v>
      </c>
      <c r="AF49" t="str">
        <f t="shared" si="35"/>
        <v>Mod. Support</v>
      </c>
      <c r="AG49" t="str">
        <f t="shared" si="36"/>
        <v>Strong Adverse</v>
      </c>
      <c r="AH49" t="str">
        <f t="shared" si="37"/>
        <v>Strong Support</v>
      </c>
      <c r="AI49" t="str">
        <f t="shared" si="38"/>
        <v>Strong Support</v>
      </c>
      <c r="AJ49" t="str">
        <f t="shared" si="39"/>
        <v>Minimal Impact</v>
      </c>
      <c r="AK49" t="str">
        <f t="shared" si="40"/>
        <v>Strong Support</v>
      </c>
      <c r="AL49" t="str">
        <f t="shared" si="41"/>
        <v>Minimal Impact</v>
      </c>
      <c r="AM49" t="str">
        <f t="shared" si="42"/>
        <v>Minimal Impact</v>
      </c>
    </row>
    <row r="50" spans="2:39" ht="13.5" customHeight="1" collapsed="1" x14ac:dyDescent="0.25">
      <c r="B50" s="49" t="s">
        <v>41</v>
      </c>
      <c r="C50" s="48"/>
      <c r="D50" s="67"/>
      <c r="E50" s="67">
        <v>207</v>
      </c>
      <c r="F50" s="67" t="s">
        <v>112</v>
      </c>
      <c r="G50" s="139" t="s">
        <v>113</v>
      </c>
      <c r="H50" s="89">
        <v>7</v>
      </c>
      <c r="I50" s="153" t="s">
        <v>428</v>
      </c>
      <c r="J50" s="175" t="s">
        <v>132</v>
      </c>
      <c r="K50" s="199" t="str">
        <f>HYPERLINK('RM3 List with PBA Projects'!D97,'RM3 List with PBA Projects'!C97)</f>
        <v>San Pablo Avenue BRT</v>
      </c>
      <c r="L50" s="153" t="s">
        <v>428</v>
      </c>
      <c r="M50">
        <v>0.5</v>
      </c>
      <c r="N50">
        <v>0.5</v>
      </c>
      <c r="O50">
        <v>1</v>
      </c>
      <c r="P50">
        <v>0.5</v>
      </c>
      <c r="Q50">
        <v>1</v>
      </c>
      <c r="R50">
        <v>1</v>
      </c>
      <c r="S50">
        <v>-0.5</v>
      </c>
      <c r="T50">
        <v>1</v>
      </c>
      <c r="U50">
        <v>0.5</v>
      </c>
      <c r="V50">
        <v>0</v>
      </c>
      <c r="W50">
        <v>1</v>
      </c>
      <c r="X50">
        <v>0.5</v>
      </c>
      <c r="Y50">
        <v>0</v>
      </c>
      <c r="Z50" s="72">
        <f t="shared" si="29"/>
        <v>7</v>
      </c>
      <c r="AA50" t="str">
        <f t="shared" si="30"/>
        <v>Mod. Support</v>
      </c>
      <c r="AB50" t="str">
        <f t="shared" si="31"/>
        <v>Mod. Support</v>
      </c>
      <c r="AC50" t="str">
        <f t="shared" si="32"/>
        <v>Strong Support</v>
      </c>
      <c r="AD50" t="str">
        <f t="shared" si="33"/>
        <v>Mod. Support</v>
      </c>
      <c r="AE50" t="str">
        <f t="shared" si="34"/>
        <v>Strong Support</v>
      </c>
      <c r="AF50" t="str">
        <f t="shared" si="35"/>
        <v>Strong Support</v>
      </c>
      <c r="AG50" t="str">
        <f t="shared" si="36"/>
        <v>Mod. Adverse</v>
      </c>
      <c r="AH50" t="str">
        <f t="shared" si="37"/>
        <v>Strong Support</v>
      </c>
      <c r="AI50" t="str">
        <f t="shared" si="38"/>
        <v>Mod. Support</v>
      </c>
      <c r="AJ50" t="str">
        <f t="shared" si="39"/>
        <v>Minimal Impact</v>
      </c>
      <c r="AK50" t="str">
        <f t="shared" si="40"/>
        <v>Strong Support</v>
      </c>
      <c r="AL50" t="str">
        <f t="shared" si="41"/>
        <v>Mod. Support</v>
      </c>
      <c r="AM50" t="str">
        <f t="shared" si="42"/>
        <v>Minimal Impact</v>
      </c>
    </row>
    <row r="51" spans="2:39" hidden="1" outlineLevel="1" x14ac:dyDescent="0.25">
      <c r="B51" s="49"/>
      <c r="C51" s="48"/>
      <c r="D51" s="67"/>
      <c r="E51" s="76">
        <v>206</v>
      </c>
      <c r="F51" s="76" t="s">
        <v>110</v>
      </c>
      <c r="G51" s="140" t="s">
        <v>27</v>
      </c>
      <c r="H51" s="81">
        <v>6.5</v>
      </c>
      <c r="I51" s="155"/>
      <c r="J51" s="179"/>
      <c r="K51" s="67"/>
      <c r="L51" s="153"/>
      <c r="M51">
        <v>1</v>
      </c>
      <c r="N51">
        <v>0.5</v>
      </c>
      <c r="O51">
        <v>1</v>
      </c>
      <c r="P51">
        <v>0.5</v>
      </c>
      <c r="Q51">
        <v>1</v>
      </c>
      <c r="R51">
        <v>0.5</v>
      </c>
      <c r="S51">
        <v>-0.5</v>
      </c>
      <c r="T51">
        <v>1</v>
      </c>
      <c r="U51">
        <v>0.5</v>
      </c>
      <c r="V51">
        <v>0</v>
      </c>
      <c r="W51">
        <v>1</v>
      </c>
      <c r="X51">
        <v>0</v>
      </c>
      <c r="Y51">
        <v>0</v>
      </c>
      <c r="Z51" s="72">
        <f t="shared" si="29"/>
        <v>6.5</v>
      </c>
      <c r="AA51" t="str">
        <f t="shared" si="30"/>
        <v>Strong Support</v>
      </c>
      <c r="AB51" t="str">
        <f t="shared" si="31"/>
        <v>Mod. Support</v>
      </c>
      <c r="AC51" t="str">
        <f t="shared" si="32"/>
        <v>Strong Support</v>
      </c>
      <c r="AD51" t="str">
        <f t="shared" si="33"/>
        <v>Mod. Support</v>
      </c>
      <c r="AE51" t="str">
        <f t="shared" si="34"/>
        <v>Strong Support</v>
      </c>
      <c r="AF51" t="str">
        <f t="shared" si="35"/>
        <v>Mod. Support</v>
      </c>
      <c r="AG51" t="str">
        <f t="shared" si="36"/>
        <v>Mod. Adverse</v>
      </c>
      <c r="AH51" t="str">
        <f t="shared" si="37"/>
        <v>Strong Support</v>
      </c>
      <c r="AI51" t="str">
        <f t="shared" si="38"/>
        <v>Mod. Support</v>
      </c>
      <c r="AJ51" t="str">
        <f t="shared" si="39"/>
        <v>Minimal Impact</v>
      </c>
      <c r="AK51" t="str">
        <f t="shared" si="40"/>
        <v>Strong Support</v>
      </c>
      <c r="AL51" t="str">
        <f t="shared" si="41"/>
        <v>Minimal Impact</v>
      </c>
      <c r="AM51" t="str">
        <f t="shared" si="42"/>
        <v>Minimal Impact</v>
      </c>
    </row>
    <row r="52" spans="2:39" collapsed="1" x14ac:dyDescent="0.25">
      <c r="B52" s="24" t="s">
        <v>434</v>
      </c>
      <c r="D52" s="30"/>
      <c r="E52" s="30"/>
      <c r="F52" s="74" t="s">
        <v>24</v>
      </c>
      <c r="G52" s="91" t="s">
        <v>24</v>
      </c>
      <c r="H52" s="91" t="s">
        <v>24</v>
      </c>
      <c r="I52" s="156"/>
      <c r="J52" s="180" t="s">
        <v>134</v>
      </c>
      <c r="K52" s="95"/>
      <c r="L52" s="147"/>
      <c r="Z52" s="72"/>
    </row>
    <row r="53" spans="2:39" x14ac:dyDescent="0.25">
      <c r="B53" s="47" t="s">
        <v>444</v>
      </c>
      <c r="C53" s="48"/>
      <c r="D53" s="67"/>
      <c r="E53" s="67">
        <v>206</v>
      </c>
      <c r="F53" s="67" t="s">
        <v>110</v>
      </c>
      <c r="G53" s="139" t="s">
        <v>27</v>
      </c>
      <c r="H53" s="89">
        <v>6.5</v>
      </c>
      <c r="I53" s="153"/>
      <c r="J53" s="175" t="s">
        <v>131</v>
      </c>
      <c r="K53" s="199" t="s">
        <v>176</v>
      </c>
      <c r="L53" s="153" t="s">
        <v>428</v>
      </c>
      <c r="Z53" s="72"/>
    </row>
    <row r="54" spans="2:39" x14ac:dyDescent="0.25">
      <c r="B54" s="24"/>
      <c r="D54" s="30"/>
      <c r="E54" s="30"/>
      <c r="F54" s="30"/>
      <c r="G54" s="90"/>
      <c r="H54" s="82"/>
      <c r="I54" s="59"/>
      <c r="J54" s="177"/>
      <c r="K54" s="30"/>
      <c r="L54" s="145"/>
      <c r="Z54" s="72"/>
    </row>
    <row r="55" spans="2:39" x14ac:dyDescent="0.25">
      <c r="B55" s="14" t="s">
        <v>43</v>
      </c>
      <c r="D55" s="66"/>
      <c r="E55" s="66"/>
      <c r="F55" s="66"/>
      <c r="G55" s="138"/>
      <c r="H55" s="88"/>
      <c r="I55" s="152"/>
      <c r="J55" s="173"/>
      <c r="K55" s="66"/>
      <c r="L55" s="152"/>
      <c r="Z55" s="72"/>
    </row>
    <row r="56" spans="2:39" ht="26.25" customHeight="1" x14ac:dyDescent="0.25">
      <c r="B56" s="15" t="s">
        <v>44</v>
      </c>
      <c r="D56" s="30" t="s">
        <v>45</v>
      </c>
      <c r="E56" s="30"/>
      <c r="F56" s="77" t="s">
        <v>46</v>
      </c>
      <c r="G56" s="141" t="s">
        <v>24</v>
      </c>
      <c r="H56" s="82">
        <v>5</v>
      </c>
      <c r="I56" s="145"/>
      <c r="J56" s="181" t="s">
        <v>130</v>
      </c>
      <c r="K56" s="122" t="str">
        <f>HYPERLINK('RM3 List with PBA Projects'!D103,'RM3 List with PBA Projects'!C103)</f>
        <v>BART to Livermore/ACE Project Development and Construction Reserve</v>
      </c>
      <c r="L56" s="147"/>
      <c r="Z56" s="72"/>
    </row>
    <row r="57" spans="2:39" x14ac:dyDescent="0.25">
      <c r="B57" s="47" t="s">
        <v>47</v>
      </c>
      <c r="C57" s="48"/>
      <c r="D57" s="67" t="s">
        <v>48</v>
      </c>
      <c r="E57" s="67">
        <v>505</v>
      </c>
      <c r="F57" s="67" t="s">
        <v>115</v>
      </c>
      <c r="G57" s="139">
        <v>6</v>
      </c>
      <c r="H57" s="89">
        <v>5.5</v>
      </c>
      <c r="I57" s="153"/>
      <c r="J57" s="175" t="s">
        <v>131</v>
      </c>
      <c r="K57" s="199" t="str">
        <f>HYPERLINK('RM3 List with PBA Projects'!D104,'RM3 List with PBA Projects'!C104)</f>
        <v>Extend Capitol Expressway light rail to Eastridge Transit Center - Phase II</v>
      </c>
      <c r="L57" s="153"/>
      <c r="M57">
        <v>0.5</v>
      </c>
      <c r="N57">
        <v>1</v>
      </c>
      <c r="O57">
        <v>0.5</v>
      </c>
      <c r="P57">
        <v>0.5</v>
      </c>
      <c r="Q57">
        <v>1</v>
      </c>
      <c r="R57">
        <v>0.5</v>
      </c>
      <c r="S57">
        <v>-0.5</v>
      </c>
      <c r="T57">
        <v>0.5</v>
      </c>
      <c r="U57">
        <v>1</v>
      </c>
      <c r="V57">
        <v>0</v>
      </c>
      <c r="W57">
        <v>0.5</v>
      </c>
      <c r="X57">
        <v>0</v>
      </c>
      <c r="Y57">
        <v>0</v>
      </c>
      <c r="Z57" s="72">
        <f>SUM(M57:Y57)</f>
        <v>5.5</v>
      </c>
      <c r="AA57" t="str">
        <f t="shared" ref="AA57:AM58" si="43">VLOOKUP(M57,$AA$9:$AB$13,2,FALSE)</f>
        <v>Mod. Support</v>
      </c>
      <c r="AB57" t="str">
        <f t="shared" si="43"/>
        <v>Strong Support</v>
      </c>
      <c r="AC57" t="str">
        <f t="shared" si="43"/>
        <v>Mod. Support</v>
      </c>
      <c r="AD57" t="str">
        <f t="shared" si="43"/>
        <v>Mod. Support</v>
      </c>
      <c r="AE57" t="str">
        <f t="shared" si="43"/>
        <v>Strong Support</v>
      </c>
      <c r="AF57" t="str">
        <f t="shared" si="43"/>
        <v>Mod. Support</v>
      </c>
      <c r="AG57" t="str">
        <f t="shared" si="43"/>
        <v>Mod. Adverse</v>
      </c>
      <c r="AH57" t="str">
        <f t="shared" si="43"/>
        <v>Mod. Support</v>
      </c>
      <c r="AI57" t="str">
        <f t="shared" si="43"/>
        <v>Strong Support</v>
      </c>
      <c r="AJ57" t="str">
        <f t="shared" si="43"/>
        <v>Minimal Impact</v>
      </c>
      <c r="AK57" t="str">
        <f t="shared" si="43"/>
        <v>Mod. Support</v>
      </c>
      <c r="AL57" t="str">
        <f t="shared" si="43"/>
        <v>Minimal Impact</v>
      </c>
      <c r="AM57" t="str">
        <f t="shared" si="43"/>
        <v>Minimal Impact</v>
      </c>
    </row>
    <row r="58" spans="2:39" x14ac:dyDescent="0.25">
      <c r="B58" s="15" t="s">
        <v>49</v>
      </c>
      <c r="D58" s="30" t="s">
        <v>50</v>
      </c>
      <c r="E58" s="30">
        <v>501</v>
      </c>
      <c r="F58" s="30" t="s">
        <v>114</v>
      </c>
      <c r="G58" s="90">
        <v>8</v>
      </c>
      <c r="H58" s="82">
        <v>8</v>
      </c>
      <c r="I58" s="145"/>
      <c r="J58" s="174" t="s">
        <v>131</v>
      </c>
      <c r="K58" s="122" t="str">
        <f>HYPERLINK('RM3 List with PBA Projects'!D105,'RM3 List with PBA Projects'!C105)</f>
        <v xml:space="preserve">BART Silicon Valley Extension - San Jose (Berryessa) to Santa Clara </v>
      </c>
      <c r="L58" s="147"/>
      <c r="M58" s="36">
        <v>1</v>
      </c>
      <c r="N58" s="36">
        <v>0.5</v>
      </c>
      <c r="O58" s="36">
        <v>1</v>
      </c>
      <c r="P58" s="36">
        <v>1</v>
      </c>
      <c r="Q58" s="36">
        <v>1</v>
      </c>
      <c r="R58" s="36">
        <v>0.5</v>
      </c>
      <c r="S58" s="36">
        <v>-0.5</v>
      </c>
      <c r="T58" s="36">
        <v>1</v>
      </c>
      <c r="U58" s="36">
        <v>1</v>
      </c>
      <c r="V58" s="36">
        <v>0.5</v>
      </c>
      <c r="W58" s="36">
        <v>1</v>
      </c>
      <c r="X58" s="36">
        <v>0</v>
      </c>
      <c r="Y58" s="36">
        <v>0</v>
      </c>
      <c r="Z58" s="72">
        <f>SUM(M58:Y58)</f>
        <v>8</v>
      </c>
      <c r="AA58" t="str">
        <f t="shared" si="43"/>
        <v>Strong Support</v>
      </c>
      <c r="AB58" t="str">
        <f t="shared" si="43"/>
        <v>Mod. Support</v>
      </c>
      <c r="AC58" t="str">
        <f t="shared" si="43"/>
        <v>Strong Support</v>
      </c>
      <c r="AD58" t="str">
        <f t="shared" si="43"/>
        <v>Strong Support</v>
      </c>
      <c r="AE58" t="str">
        <f t="shared" si="43"/>
        <v>Strong Support</v>
      </c>
      <c r="AF58" t="str">
        <f t="shared" si="43"/>
        <v>Mod. Support</v>
      </c>
      <c r="AG58" t="str">
        <f t="shared" si="43"/>
        <v>Mod. Adverse</v>
      </c>
      <c r="AH58" t="str">
        <f t="shared" si="43"/>
        <v>Strong Support</v>
      </c>
      <c r="AI58" t="str">
        <f t="shared" si="43"/>
        <v>Strong Support</v>
      </c>
      <c r="AJ58" t="str">
        <f t="shared" si="43"/>
        <v>Mod. Support</v>
      </c>
      <c r="AK58" t="str">
        <f t="shared" si="43"/>
        <v>Strong Support</v>
      </c>
      <c r="AL58" t="str">
        <f t="shared" si="43"/>
        <v>Minimal Impact</v>
      </c>
      <c r="AM58" t="str">
        <f t="shared" si="43"/>
        <v>Minimal Impact</v>
      </c>
    </row>
    <row r="59" spans="2:39" x14ac:dyDescent="0.25">
      <c r="B59" s="47" t="s">
        <v>436</v>
      </c>
      <c r="C59" s="48"/>
      <c r="D59" s="67" t="s">
        <v>51</v>
      </c>
      <c r="E59" s="67"/>
      <c r="F59" s="74" t="s">
        <v>24</v>
      </c>
      <c r="G59" s="139" t="s">
        <v>24</v>
      </c>
      <c r="H59" s="89" t="s">
        <v>24</v>
      </c>
      <c r="I59" s="153"/>
      <c r="J59" s="175" t="s">
        <v>133</v>
      </c>
      <c r="K59" s="199" t="str">
        <f>HYPERLINK('RM3 List with PBA Projects'!D106,'RM3 List with PBA Projects'!C106)</f>
        <v>Minor Transit Improvements</v>
      </c>
      <c r="L59" s="153" t="s">
        <v>428</v>
      </c>
      <c r="Z59" s="72"/>
    </row>
    <row r="60" spans="2:39" x14ac:dyDescent="0.25">
      <c r="B60" s="208" t="s">
        <v>435</v>
      </c>
      <c r="C60" s="13"/>
      <c r="D60" s="95"/>
      <c r="E60" s="95"/>
      <c r="F60" s="74" t="s">
        <v>24</v>
      </c>
      <c r="G60" s="141" t="s">
        <v>24</v>
      </c>
      <c r="H60" s="84" t="s">
        <v>24</v>
      </c>
      <c r="I60" s="147"/>
      <c r="J60" s="183" t="s">
        <v>134</v>
      </c>
      <c r="K60" s="122"/>
      <c r="L60" s="147"/>
      <c r="Z60" s="72"/>
    </row>
    <row r="61" spans="2:39" x14ac:dyDescent="0.25">
      <c r="B61" s="47" t="s">
        <v>445</v>
      </c>
      <c r="C61" s="48"/>
      <c r="D61" s="67"/>
      <c r="E61" s="67">
        <v>209</v>
      </c>
      <c r="F61" s="67" t="s">
        <v>451</v>
      </c>
      <c r="G61" s="139" t="s">
        <v>452</v>
      </c>
      <c r="H61" s="89">
        <v>1</v>
      </c>
      <c r="I61" s="153"/>
      <c r="J61" s="175" t="s">
        <v>131</v>
      </c>
      <c r="K61" s="199" t="s">
        <v>453</v>
      </c>
      <c r="L61" s="153"/>
      <c r="Z61" s="72"/>
    </row>
    <row r="62" spans="2:39" x14ac:dyDescent="0.25">
      <c r="B62" s="208" t="s">
        <v>446</v>
      </c>
      <c r="C62" s="13"/>
      <c r="D62" s="95"/>
      <c r="E62" s="95">
        <v>211</v>
      </c>
      <c r="F62" s="227" t="s">
        <v>454</v>
      </c>
      <c r="G62" s="141" t="s">
        <v>113</v>
      </c>
      <c r="H62" s="84">
        <v>-0.5</v>
      </c>
      <c r="I62" s="147"/>
      <c r="J62" s="183" t="s">
        <v>131</v>
      </c>
      <c r="K62" s="122" t="s">
        <v>455</v>
      </c>
      <c r="L62" s="147"/>
      <c r="Z62" s="72"/>
    </row>
    <row r="63" spans="2:39" x14ac:dyDescent="0.25">
      <c r="B63" s="15"/>
      <c r="D63" s="30"/>
      <c r="E63" s="30"/>
      <c r="F63" s="30"/>
      <c r="G63" s="90"/>
      <c r="H63" s="82"/>
      <c r="I63" s="145"/>
      <c r="J63" s="174"/>
      <c r="K63" s="30"/>
      <c r="L63" s="145"/>
      <c r="Z63" s="72"/>
    </row>
    <row r="64" spans="2:39" ht="30" x14ac:dyDescent="0.25">
      <c r="B64" s="26" t="s">
        <v>53</v>
      </c>
      <c r="D64" s="66"/>
      <c r="E64" s="66"/>
      <c r="F64" s="66"/>
      <c r="G64" s="138"/>
      <c r="H64" s="88"/>
      <c r="I64" s="152"/>
      <c r="J64" s="173"/>
      <c r="K64" s="66"/>
      <c r="L64" s="152"/>
      <c r="Z64" s="72"/>
    </row>
    <row r="65" spans="2:39" ht="30" x14ac:dyDescent="0.25">
      <c r="B65" s="15" t="s">
        <v>54</v>
      </c>
      <c r="D65" s="30"/>
      <c r="E65" s="30">
        <v>409</v>
      </c>
      <c r="F65" s="78" t="s">
        <v>117</v>
      </c>
      <c r="G65" s="90" t="s">
        <v>27</v>
      </c>
      <c r="H65" s="86">
        <v>3</v>
      </c>
      <c r="I65" s="149" t="s">
        <v>428</v>
      </c>
      <c r="J65" s="181" t="s">
        <v>131</v>
      </c>
      <c r="K65" s="165" t="str">
        <f>HYPERLINK('RM3 List with PBA Projects'!D114,'RM3 List with PBA Projects'!C114)</f>
        <v>I-680/SR4 Interchange Improvements - Phases 1-3</v>
      </c>
      <c r="L65" s="182" t="s">
        <v>428</v>
      </c>
      <c r="M65">
        <v>0</v>
      </c>
      <c r="N65">
        <v>0.5</v>
      </c>
      <c r="O65">
        <v>0</v>
      </c>
      <c r="P65">
        <v>0</v>
      </c>
      <c r="Q65">
        <v>0</v>
      </c>
      <c r="R65">
        <v>0.5</v>
      </c>
      <c r="S65">
        <v>0</v>
      </c>
      <c r="T65">
        <v>0.5</v>
      </c>
      <c r="U65">
        <v>0.5</v>
      </c>
      <c r="V65">
        <v>0.5</v>
      </c>
      <c r="W65">
        <v>0</v>
      </c>
      <c r="X65">
        <v>0.5</v>
      </c>
      <c r="Y65">
        <v>0</v>
      </c>
      <c r="Z65" s="72">
        <f>SUM(M65:Y65)</f>
        <v>3</v>
      </c>
      <c r="AA65" t="str">
        <f t="shared" ref="AA65:AM66" si="44">VLOOKUP(M65,$AA$9:$AB$13,2,FALSE)</f>
        <v>Minimal Impact</v>
      </c>
      <c r="AB65" t="str">
        <f t="shared" si="44"/>
        <v>Mod. Support</v>
      </c>
      <c r="AC65" t="str">
        <f t="shared" si="44"/>
        <v>Minimal Impact</v>
      </c>
      <c r="AD65" t="str">
        <f t="shared" si="44"/>
        <v>Minimal Impact</v>
      </c>
      <c r="AE65" t="str">
        <f t="shared" si="44"/>
        <v>Minimal Impact</v>
      </c>
      <c r="AF65" t="str">
        <f t="shared" si="44"/>
        <v>Mod. Support</v>
      </c>
      <c r="AG65" t="str">
        <f t="shared" si="44"/>
        <v>Minimal Impact</v>
      </c>
      <c r="AH65" t="str">
        <f t="shared" si="44"/>
        <v>Mod. Support</v>
      </c>
      <c r="AI65" t="str">
        <f t="shared" si="44"/>
        <v>Mod. Support</v>
      </c>
      <c r="AJ65" t="str">
        <f t="shared" si="44"/>
        <v>Mod. Support</v>
      </c>
      <c r="AK65" t="str">
        <f t="shared" si="44"/>
        <v>Minimal Impact</v>
      </c>
      <c r="AL65" t="str">
        <f t="shared" si="44"/>
        <v>Mod. Support</v>
      </c>
      <c r="AM65" t="str">
        <f t="shared" si="44"/>
        <v>Minimal Impact</v>
      </c>
    </row>
    <row r="66" spans="2:39" x14ac:dyDescent="0.25">
      <c r="B66" s="47" t="s">
        <v>55</v>
      </c>
      <c r="C66" s="48"/>
      <c r="D66" s="67" t="s">
        <v>56</v>
      </c>
      <c r="E66" s="67">
        <v>901</v>
      </c>
      <c r="F66" s="67" t="s">
        <v>57</v>
      </c>
      <c r="G66" s="139" t="s">
        <v>27</v>
      </c>
      <c r="H66" s="89">
        <v>3</v>
      </c>
      <c r="I66" s="153"/>
      <c r="J66" s="175" t="s">
        <v>131</v>
      </c>
      <c r="K66" s="199" t="str">
        <f>HYPERLINK('RM3 List with PBA Projects'!D115,'RM3 List with PBA Projects'!C115)</f>
        <v>Implement Marin Sonoma Narrows HOV Lane and corridor improvements Phase 2 (Marin County)</v>
      </c>
      <c r="L66" s="153" t="s">
        <v>428</v>
      </c>
      <c r="M66">
        <v>0</v>
      </c>
      <c r="N66">
        <v>0</v>
      </c>
      <c r="O66">
        <v>0</v>
      </c>
      <c r="P66">
        <v>0.5</v>
      </c>
      <c r="Q66">
        <v>0</v>
      </c>
      <c r="R66">
        <v>0.5</v>
      </c>
      <c r="S66">
        <v>0</v>
      </c>
      <c r="T66">
        <v>0.5</v>
      </c>
      <c r="U66">
        <v>0.5</v>
      </c>
      <c r="V66">
        <v>0.5</v>
      </c>
      <c r="W66">
        <v>0</v>
      </c>
      <c r="X66">
        <v>0.5</v>
      </c>
      <c r="Y66">
        <v>0</v>
      </c>
      <c r="Z66" s="72">
        <f>SUM(M66:Y66)</f>
        <v>3</v>
      </c>
      <c r="AA66" t="str">
        <f t="shared" si="44"/>
        <v>Minimal Impact</v>
      </c>
      <c r="AB66" t="str">
        <f t="shared" si="44"/>
        <v>Minimal Impact</v>
      </c>
      <c r="AC66" t="str">
        <f t="shared" si="44"/>
        <v>Minimal Impact</v>
      </c>
      <c r="AD66" t="str">
        <f t="shared" si="44"/>
        <v>Mod. Support</v>
      </c>
      <c r="AE66" t="str">
        <f t="shared" si="44"/>
        <v>Minimal Impact</v>
      </c>
      <c r="AF66" t="str">
        <f t="shared" si="44"/>
        <v>Mod. Support</v>
      </c>
      <c r="AG66" t="str">
        <f t="shared" si="44"/>
        <v>Minimal Impact</v>
      </c>
      <c r="AH66" t="str">
        <f t="shared" si="44"/>
        <v>Mod. Support</v>
      </c>
      <c r="AI66" t="str">
        <f t="shared" si="44"/>
        <v>Mod. Support</v>
      </c>
      <c r="AJ66" t="str">
        <f t="shared" si="44"/>
        <v>Mod. Support</v>
      </c>
      <c r="AK66" t="str">
        <f t="shared" si="44"/>
        <v>Minimal Impact</v>
      </c>
      <c r="AL66" t="str">
        <f t="shared" si="44"/>
        <v>Mod. Support</v>
      </c>
      <c r="AM66" t="str">
        <f t="shared" si="44"/>
        <v>Minimal Impact</v>
      </c>
    </row>
    <row r="67" spans="2:39" x14ac:dyDescent="0.25">
      <c r="B67" s="15" t="s">
        <v>58</v>
      </c>
      <c r="D67" s="30" t="s">
        <v>59</v>
      </c>
      <c r="E67" s="30">
        <v>601</v>
      </c>
      <c r="F67" s="30" t="s">
        <v>61</v>
      </c>
      <c r="G67" s="141" t="s">
        <v>60</v>
      </c>
      <c r="H67" s="84">
        <v>2.5</v>
      </c>
      <c r="I67" s="147"/>
      <c r="J67" s="183" t="s">
        <v>131</v>
      </c>
      <c r="K67" s="122" t="str">
        <f>HYPERLINK('RM3 List with PBA Projects'!D117,'RM3 List with PBA Projects'!C117)</f>
        <v>I-80/I-680/SR12 Interchange (Packages 2-7)</v>
      </c>
      <c r="L67" s="147"/>
      <c r="M67">
        <v>-0.5</v>
      </c>
      <c r="N67">
        <v>0.5</v>
      </c>
      <c r="O67">
        <v>0</v>
      </c>
      <c r="P67">
        <v>0.5</v>
      </c>
      <c r="Q67">
        <v>0.5</v>
      </c>
      <c r="R67">
        <v>0</v>
      </c>
      <c r="S67">
        <v>0</v>
      </c>
      <c r="T67">
        <v>0.5</v>
      </c>
      <c r="U67">
        <v>0.5</v>
      </c>
      <c r="V67">
        <v>0.5</v>
      </c>
      <c r="W67">
        <v>-0.5</v>
      </c>
      <c r="X67">
        <v>0.5</v>
      </c>
      <c r="Y67">
        <v>0</v>
      </c>
      <c r="Z67" s="72">
        <f>SUM(M67:Y67)</f>
        <v>2.5</v>
      </c>
      <c r="AA67" t="str">
        <f t="shared" ref="AA67:AM67" si="45">VLOOKUP(M67,$AA$9:$AB$13,2,FALSE)</f>
        <v>Mod. Adverse</v>
      </c>
      <c r="AB67" t="str">
        <f t="shared" si="45"/>
        <v>Mod. Support</v>
      </c>
      <c r="AC67" t="str">
        <f t="shared" si="45"/>
        <v>Minimal Impact</v>
      </c>
      <c r="AD67" t="str">
        <f t="shared" si="45"/>
        <v>Mod. Support</v>
      </c>
      <c r="AE67" t="str">
        <f t="shared" si="45"/>
        <v>Mod. Support</v>
      </c>
      <c r="AF67" t="str">
        <f t="shared" si="45"/>
        <v>Minimal Impact</v>
      </c>
      <c r="AG67" t="str">
        <f t="shared" si="45"/>
        <v>Minimal Impact</v>
      </c>
      <c r="AH67" t="str">
        <f t="shared" si="45"/>
        <v>Mod. Support</v>
      </c>
      <c r="AI67" t="str">
        <f t="shared" si="45"/>
        <v>Mod. Support</v>
      </c>
      <c r="AJ67" t="str">
        <f t="shared" si="45"/>
        <v>Mod. Support</v>
      </c>
      <c r="AK67" t="str">
        <f t="shared" si="45"/>
        <v>Mod. Adverse</v>
      </c>
      <c r="AL67" t="str">
        <f t="shared" si="45"/>
        <v>Mod. Support</v>
      </c>
      <c r="AM67" t="str">
        <f t="shared" si="45"/>
        <v>Minimal Impact</v>
      </c>
    </row>
    <row r="68" spans="2:39" x14ac:dyDescent="0.25">
      <c r="B68" s="47" t="s">
        <v>418</v>
      </c>
      <c r="C68" s="48"/>
      <c r="D68" s="67"/>
      <c r="E68" s="67">
        <v>601</v>
      </c>
      <c r="F68" s="67" t="s">
        <v>61</v>
      </c>
      <c r="G68" s="139" t="s">
        <v>60</v>
      </c>
      <c r="H68" s="89">
        <v>2.5</v>
      </c>
      <c r="I68" s="153"/>
      <c r="J68" s="175" t="s">
        <v>131</v>
      </c>
      <c r="K68" s="199" t="str">
        <f>HYPERLINK('RM3 List with PBA Projects'!D118,'RM3 List with PBA Projects'!C118)</f>
        <v>I-80 WB Truck Scales</v>
      </c>
      <c r="L68" s="153"/>
      <c r="M68">
        <v>-0.5</v>
      </c>
      <c r="N68">
        <v>0.5</v>
      </c>
      <c r="O68">
        <v>0</v>
      </c>
      <c r="P68">
        <v>0.5</v>
      </c>
      <c r="Q68">
        <v>0.5</v>
      </c>
      <c r="R68">
        <v>0</v>
      </c>
      <c r="S68">
        <v>0</v>
      </c>
      <c r="T68">
        <v>0.5</v>
      </c>
      <c r="U68">
        <v>0.5</v>
      </c>
      <c r="V68">
        <v>0.5</v>
      </c>
      <c r="W68">
        <v>-0.5</v>
      </c>
      <c r="X68">
        <v>0.5</v>
      </c>
      <c r="Y68">
        <v>0</v>
      </c>
      <c r="Z68" s="72">
        <f>SUM(M68:Y68)</f>
        <v>2.5</v>
      </c>
      <c r="AA68" t="str">
        <f t="shared" ref="AA68" si="46">VLOOKUP(M68,$AA$9:$AB$13,2,FALSE)</f>
        <v>Mod. Adverse</v>
      </c>
      <c r="AB68" t="str">
        <f t="shared" ref="AB68" si="47">VLOOKUP(N68,$AA$9:$AB$13,2,FALSE)</f>
        <v>Mod. Support</v>
      </c>
      <c r="AC68" t="str">
        <f t="shared" ref="AC68" si="48">VLOOKUP(O68,$AA$9:$AB$13,2,FALSE)</f>
        <v>Minimal Impact</v>
      </c>
      <c r="AD68" t="str">
        <f t="shared" ref="AD68" si="49">VLOOKUP(P68,$AA$9:$AB$13,2,FALSE)</f>
        <v>Mod. Support</v>
      </c>
      <c r="AE68" t="str">
        <f t="shared" ref="AE68" si="50">VLOOKUP(Q68,$AA$9:$AB$13,2,FALSE)</f>
        <v>Mod. Support</v>
      </c>
      <c r="AF68" t="str">
        <f t="shared" ref="AF68" si="51">VLOOKUP(R68,$AA$9:$AB$13,2,FALSE)</f>
        <v>Minimal Impact</v>
      </c>
      <c r="AG68" t="str">
        <f t="shared" ref="AG68" si="52">VLOOKUP(S68,$AA$9:$AB$13,2,FALSE)</f>
        <v>Minimal Impact</v>
      </c>
      <c r="AH68" t="str">
        <f t="shared" ref="AH68" si="53">VLOOKUP(T68,$AA$9:$AB$13,2,FALSE)</f>
        <v>Mod. Support</v>
      </c>
      <c r="AI68" t="str">
        <f t="shared" ref="AI68" si="54">VLOOKUP(U68,$AA$9:$AB$13,2,FALSE)</f>
        <v>Mod. Support</v>
      </c>
      <c r="AJ68" t="str">
        <f t="shared" ref="AJ68" si="55">VLOOKUP(V68,$AA$9:$AB$13,2,FALSE)</f>
        <v>Mod. Support</v>
      </c>
      <c r="AK68" t="str">
        <f t="shared" ref="AK68" si="56">VLOOKUP(W68,$AA$9:$AB$13,2,FALSE)</f>
        <v>Mod. Adverse</v>
      </c>
      <c r="AL68" t="str">
        <f t="shared" ref="AL68" si="57">VLOOKUP(X68,$AA$9:$AB$13,2,FALSE)</f>
        <v>Mod. Support</v>
      </c>
      <c r="AM68" t="str">
        <f t="shared" ref="AM68" si="58">VLOOKUP(Y68,$AA$9:$AB$13,2,FALSE)</f>
        <v>Minimal Impact</v>
      </c>
    </row>
    <row r="69" spans="2:39" x14ac:dyDescent="0.25">
      <c r="B69" s="15" t="s">
        <v>419</v>
      </c>
      <c r="D69" s="30"/>
      <c r="E69" s="30">
        <v>1302</v>
      </c>
      <c r="F69" s="30" t="s">
        <v>99</v>
      </c>
      <c r="G69" s="90" t="s">
        <v>27</v>
      </c>
      <c r="H69" s="82">
        <v>3</v>
      </c>
      <c r="I69" s="145"/>
      <c r="J69" s="174" t="s">
        <v>131</v>
      </c>
      <c r="K69" s="122" t="str">
        <f>HYPERLINK('RM3 List with PBA Projects'!D119,'RM3 List with PBA Projects'!C119)</f>
        <v>I-80 Express Lanes in both directions: Airbase Parkway to Red Top Road</v>
      </c>
      <c r="L69" s="147" t="s">
        <v>428</v>
      </c>
      <c r="M69">
        <v>-0.5</v>
      </c>
      <c r="N69">
        <v>0.5</v>
      </c>
      <c r="O69">
        <v>-0.5</v>
      </c>
      <c r="P69">
        <v>0.5</v>
      </c>
      <c r="Q69">
        <v>0</v>
      </c>
      <c r="R69">
        <v>0.5</v>
      </c>
      <c r="S69">
        <v>-0.5</v>
      </c>
      <c r="T69">
        <v>1</v>
      </c>
      <c r="U69">
        <v>1</v>
      </c>
      <c r="V69">
        <v>1</v>
      </c>
      <c r="W69">
        <v>-0.5</v>
      </c>
      <c r="X69">
        <v>0.5</v>
      </c>
      <c r="Y69">
        <v>0</v>
      </c>
      <c r="Z69" s="72">
        <f t="shared" ref="Z69" si="59">SUM(M69:Y69)</f>
        <v>3</v>
      </c>
      <c r="AA69" t="str">
        <f t="shared" ref="AA69" si="60">VLOOKUP(M69,$AA$9:$AB$13,2,FALSE)</f>
        <v>Mod. Adverse</v>
      </c>
      <c r="AB69" t="str">
        <f t="shared" ref="AB69" si="61">VLOOKUP(N69,$AA$9:$AB$13,2,FALSE)</f>
        <v>Mod. Support</v>
      </c>
      <c r="AC69" t="str">
        <f t="shared" ref="AC69" si="62">VLOOKUP(O69,$AA$9:$AB$13,2,FALSE)</f>
        <v>Mod. Adverse</v>
      </c>
      <c r="AD69" t="str">
        <f t="shared" ref="AD69" si="63">VLOOKUP(P69,$AA$9:$AB$13,2,FALSE)</f>
        <v>Mod. Support</v>
      </c>
      <c r="AE69" t="str">
        <f t="shared" ref="AE69" si="64">VLOOKUP(Q69,$AA$9:$AB$13,2,FALSE)</f>
        <v>Minimal Impact</v>
      </c>
      <c r="AF69" t="str">
        <f t="shared" ref="AF69" si="65">VLOOKUP(R69,$AA$9:$AB$13,2,FALSE)</f>
        <v>Mod. Support</v>
      </c>
      <c r="AG69" t="str">
        <f t="shared" ref="AG69" si="66">VLOOKUP(S69,$AA$9:$AB$13,2,FALSE)</f>
        <v>Mod. Adverse</v>
      </c>
      <c r="AH69" t="str">
        <f t="shared" ref="AH69" si="67">VLOOKUP(T69,$AA$9:$AB$13,2,FALSE)</f>
        <v>Strong Support</v>
      </c>
      <c r="AI69" t="str">
        <f t="shared" ref="AI69" si="68">VLOOKUP(U69,$AA$9:$AB$13,2,FALSE)</f>
        <v>Strong Support</v>
      </c>
      <c r="AJ69" t="str">
        <f t="shared" ref="AJ69" si="69">VLOOKUP(V69,$AA$9:$AB$13,2,FALSE)</f>
        <v>Strong Support</v>
      </c>
      <c r="AK69" t="str">
        <f t="shared" ref="AK69" si="70">VLOOKUP(W69,$AA$9:$AB$13,2,FALSE)</f>
        <v>Mod. Adverse</v>
      </c>
      <c r="AL69" t="str">
        <f t="shared" ref="AL69" si="71">VLOOKUP(X69,$AA$9:$AB$13,2,FALSE)</f>
        <v>Mod. Support</v>
      </c>
      <c r="AM69" t="str">
        <f t="shared" ref="AM69" si="72">VLOOKUP(Y69,$AA$9:$AB$13,2,FALSE)</f>
        <v>Minimal Impact</v>
      </c>
    </row>
    <row r="70" spans="2:39" x14ac:dyDescent="0.25">
      <c r="B70" s="47" t="s">
        <v>62</v>
      </c>
      <c r="C70" s="48"/>
      <c r="D70" s="67" t="s">
        <v>63</v>
      </c>
      <c r="E70" s="67"/>
      <c r="F70" s="74" t="s">
        <v>24</v>
      </c>
      <c r="G70" s="139" t="s">
        <v>24</v>
      </c>
      <c r="H70" s="89" t="s">
        <v>24</v>
      </c>
      <c r="I70" s="153"/>
      <c r="J70" s="175" t="s">
        <v>411</v>
      </c>
      <c r="K70" s="199" t="str">
        <f>HYPERLINK('RM3 List with PBA Projects'!D121,'RM3 List with PBA Projects'!C121)</f>
        <v>Highway 37 Improvements and Sea Level Rise Mitigation PSR</v>
      </c>
      <c r="L70" s="153"/>
      <c r="Z70" s="72"/>
    </row>
    <row r="71" spans="2:39" x14ac:dyDescent="0.25">
      <c r="B71" s="15" t="s">
        <v>64</v>
      </c>
      <c r="D71" s="30" t="s">
        <v>65</v>
      </c>
      <c r="E71" s="30">
        <v>801</v>
      </c>
      <c r="F71" s="30" t="s">
        <v>66</v>
      </c>
      <c r="G71" s="141" t="s">
        <v>60</v>
      </c>
      <c r="H71" s="82">
        <v>4.5</v>
      </c>
      <c r="I71" s="145"/>
      <c r="J71" s="174" t="s">
        <v>131</v>
      </c>
      <c r="K71" s="122" t="str">
        <f>HYPERLINK('RM3 List with PBA Projects'!D122,'RM3 List with PBA Projects'!C122)</f>
        <v>San Rafael Transit Center (SRTC) Relocation Project</v>
      </c>
      <c r="L71" s="147"/>
      <c r="M71">
        <v>0.5</v>
      </c>
      <c r="N71">
        <v>0</v>
      </c>
      <c r="O71">
        <v>0.5</v>
      </c>
      <c r="P71">
        <v>0</v>
      </c>
      <c r="Q71">
        <v>0.5</v>
      </c>
      <c r="R71">
        <v>0.5</v>
      </c>
      <c r="S71">
        <v>0</v>
      </c>
      <c r="T71">
        <v>0.5</v>
      </c>
      <c r="U71">
        <v>1</v>
      </c>
      <c r="V71">
        <v>0.5</v>
      </c>
      <c r="W71">
        <v>0.5</v>
      </c>
      <c r="X71">
        <v>0</v>
      </c>
      <c r="Y71">
        <v>0</v>
      </c>
      <c r="Z71" s="72">
        <f>SUM(M71:Y71)</f>
        <v>4.5</v>
      </c>
      <c r="AA71" t="str">
        <f t="shared" ref="AA71:AM71" si="73">VLOOKUP(M71,$AA$9:$AB$13,2,FALSE)</f>
        <v>Mod. Support</v>
      </c>
      <c r="AB71" t="str">
        <f t="shared" si="73"/>
        <v>Minimal Impact</v>
      </c>
      <c r="AC71" t="str">
        <f t="shared" si="73"/>
        <v>Mod. Support</v>
      </c>
      <c r="AD71" t="str">
        <f t="shared" si="73"/>
        <v>Minimal Impact</v>
      </c>
      <c r="AE71" t="str">
        <f t="shared" si="73"/>
        <v>Mod. Support</v>
      </c>
      <c r="AF71" t="str">
        <f t="shared" si="73"/>
        <v>Mod. Support</v>
      </c>
      <c r="AG71" t="str">
        <f t="shared" si="73"/>
        <v>Minimal Impact</v>
      </c>
      <c r="AH71" t="str">
        <f t="shared" si="73"/>
        <v>Mod. Support</v>
      </c>
      <c r="AI71" t="str">
        <f t="shared" si="73"/>
        <v>Strong Support</v>
      </c>
      <c r="AJ71" t="str">
        <f t="shared" si="73"/>
        <v>Mod. Support</v>
      </c>
      <c r="AK71" t="str">
        <f t="shared" si="73"/>
        <v>Mod. Support</v>
      </c>
      <c r="AL71" t="str">
        <f t="shared" si="73"/>
        <v>Minimal Impact</v>
      </c>
      <c r="AM71" t="str">
        <f t="shared" si="73"/>
        <v>Minimal Impact</v>
      </c>
    </row>
    <row r="72" spans="2:39" ht="43.5" customHeight="1" x14ac:dyDescent="0.25">
      <c r="B72" s="49" t="s">
        <v>67</v>
      </c>
      <c r="C72" s="48"/>
      <c r="D72" s="67" t="s">
        <v>68</v>
      </c>
      <c r="E72" s="67"/>
      <c r="F72" s="74" t="s">
        <v>24</v>
      </c>
      <c r="G72" s="139" t="s">
        <v>24</v>
      </c>
      <c r="H72" s="89" t="s">
        <v>24</v>
      </c>
      <c r="I72" s="153"/>
      <c r="J72" s="184" t="s">
        <v>135</v>
      </c>
      <c r="K72" s="199" t="str">
        <f>HYPERLINK('RM3 List with PBA Projects'!D123,'RM3 List with PBA Projects'!C123)</f>
        <v>US 101/580 Interchange Direct Connector - PAED</v>
      </c>
      <c r="L72" s="153"/>
      <c r="Z72" s="72"/>
    </row>
    <row r="73" spans="2:39" x14ac:dyDescent="0.25">
      <c r="B73" s="15" t="s">
        <v>439</v>
      </c>
      <c r="D73" s="30"/>
      <c r="E73" s="30">
        <v>903</v>
      </c>
      <c r="F73" s="30" t="s">
        <v>118</v>
      </c>
      <c r="G73" s="141" t="s">
        <v>97</v>
      </c>
      <c r="H73" s="84">
        <v>5</v>
      </c>
      <c r="I73" s="147" t="s">
        <v>428</v>
      </c>
      <c r="J73" s="183" t="s">
        <v>131</v>
      </c>
      <c r="K73" s="122" t="str">
        <f>HYPERLINK('RM3 List with PBA Projects'!D126,'RM3 List with PBA Projects'!C126)</f>
        <v>Enhance bus service frequencies in Sonoma County</v>
      </c>
      <c r="L73" s="147" t="s">
        <v>428</v>
      </c>
      <c r="M73">
        <v>0.5</v>
      </c>
      <c r="N73">
        <v>1</v>
      </c>
      <c r="O73">
        <v>0.5</v>
      </c>
      <c r="P73">
        <v>0</v>
      </c>
      <c r="Q73">
        <v>1</v>
      </c>
      <c r="R73">
        <v>1</v>
      </c>
      <c r="S73">
        <v>-0.5</v>
      </c>
      <c r="T73">
        <v>0.5</v>
      </c>
      <c r="U73">
        <v>0.5</v>
      </c>
      <c r="V73">
        <v>0</v>
      </c>
      <c r="W73">
        <v>0.5</v>
      </c>
      <c r="X73">
        <v>0</v>
      </c>
      <c r="Y73">
        <v>0</v>
      </c>
      <c r="Z73" s="72">
        <f>SUM(M73:Y73)</f>
        <v>5</v>
      </c>
      <c r="AA73" t="str">
        <f t="shared" ref="AA73:AM76" si="74">VLOOKUP(M73,$AA$9:$AB$13,2,FALSE)</f>
        <v>Mod. Support</v>
      </c>
      <c r="AB73" t="str">
        <f t="shared" si="74"/>
        <v>Strong Support</v>
      </c>
      <c r="AC73" t="str">
        <f t="shared" si="74"/>
        <v>Mod. Support</v>
      </c>
      <c r="AD73" t="str">
        <f t="shared" si="74"/>
        <v>Minimal Impact</v>
      </c>
      <c r="AE73" t="str">
        <f t="shared" si="74"/>
        <v>Strong Support</v>
      </c>
      <c r="AF73" t="str">
        <f t="shared" si="74"/>
        <v>Strong Support</v>
      </c>
      <c r="AG73" t="str">
        <f t="shared" si="74"/>
        <v>Mod. Adverse</v>
      </c>
      <c r="AH73" t="str">
        <f t="shared" si="74"/>
        <v>Mod. Support</v>
      </c>
      <c r="AI73" t="str">
        <f t="shared" si="74"/>
        <v>Mod. Support</v>
      </c>
      <c r="AJ73" t="str">
        <f t="shared" si="74"/>
        <v>Minimal Impact</v>
      </c>
      <c r="AK73" t="str">
        <f t="shared" si="74"/>
        <v>Mod. Support</v>
      </c>
      <c r="AL73" t="str">
        <f t="shared" si="74"/>
        <v>Minimal Impact</v>
      </c>
      <c r="AM73" t="str">
        <f t="shared" si="74"/>
        <v>Minimal Impact</v>
      </c>
    </row>
    <row r="74" spans="2:39" hidden="1" outlineLevel="1" x14ac:dyDescent="0.25">
      <c r="B74" s="15"/>
      <c r="D74" s="30"/>
      <c r="E74" s="30">
        <v>604</v>
      </c>
      <c r="F74" s="30" t="s">
        <v>119</v>
      </c>
      <c r="G74" s="141" t="s">
        <v>27</v>
      </c>
      <c r="H74" s="84">
        <v>2.5</v>
      </c>
      <c r="I74" s="147"/>
      <c r="J74" s="183"/>
      <c r="K74" s="122"/>
      <c r="L74" s="147"/>
      <c r="M74">
        <v>0.5</v>
      </c>
      <c r="N74">
        <v>0</v>
      </c>
      <c r="O74">
        <v>0.5</v>
      </c>
      <c r="P74">
        <v>0</v>
      </c>
      <c r="Q74">
        <v>0</v>
      </c>
      <c r="R74">
        <v>0</v>
      </c>
      <c r="S74">
        <v>0</v>
      </c>
      <c r="T74">
        <v>0.5</v>
      </c>
      <c r="U74">
        <v>0.5</v>
      </c>
      <c r="V74">
        <v>0</v>
      </c>
      <c r="W74">
        <v>0.5</v>
      </c>
      <c r="X74">
        <v>0</v>
      </c>
      <c r="Y74">
        <v>0</v>
      </c>
      <c r="Z74" s="72">
        <f>SUM(M74:Y74)</f>
        <v>2.5</v>
      </c>
      <c r="AA74" t="str">
        <f t="shared" si="74"/>
        <v>Mod. Support</v>
      </c>
      <c r="AB74" t="str">
        <f t="shared" si="74"/>
        <v>Minimal Impact</v>
      </c>
      <c r="AC74" t="str">
        <f t="shared" si="74"/>
        <v>Mod. Support</v>
      </c>
      <c r="AD74" t="str">
        <f t="shared" si="74"/>
        <v>Minimal Impact</v>
      </c>
      <c r="AE74" t="str">
        <f t="shared" si="74"/>
        <v>Minimal Impact</v>
      </c>
      <c r="AF74" t="str">
        <f t="shared" si="74"/>
        <v>Minimal Impact</v>
      </c>
      <c r="AG74" t="str">
        <f t="shared" si="74"/>
        <v>Minimal Impact</v>
      </c>
      <c r="AH74" t="str">
        <f t="shared" si="74"/>
        <v>Mod. Support</v>
      </c>
      <c r="AI74" t="str">
        <f t="shared" si="74"/>
        <v>Mod. Support</v>
      </c>
      <c r="AJ74" t="str">
        <f t="shared" si="74"/>
        <v>Minimal Impact</v>
      </c>
      <c r="AK74" t="str">
        <f t="shared" si="74"/>
        <v>Mod. Support</v>
      </c>
      <c r="AL74" t="str">
        <f t="shared" si="74"/>
        <v>Minimal Impact</v>
      </c>
      <c r="AM74" t="str">
        <f t="shared" si="74"/>
        <v>Minimal Impact</v>
      </c>
    </row>
    <row r="75" spans="2:39" hidden="1" outlineLevel="1" x14ac:dyDescent="0.25">
      <c r="B75" s="24"/>
      <c r="C75" s="9"/>
      <c r="D75" s="30"/>
      <c r="E75" s="30">
        <v>801</v>
      </c>
      <c r="F75" s="30" t="s">
        <v>66</v>
      </c>
      <c r="G75" s="141" t="s">
        <v>60</v>
      </c>
      <c r="H75" s="82">
        <v>4.5</v>
      </c>
      <c r="I75" s="82"/>
      <c r="J75" s="174"/>
      <c r="K75" s="209"/>
      <c r="L75" s="210"/>
      <c r="M75">
        <v>0.5</v>
      </c>
      <c r="N75">
        <v>0</v>
      </c>
      <c r="O75">
        <v>0.5</v>
      </c>
      <c r="P75">
        <v>0</v>
      </c>
      <c r="Q75">
        <v>0.5</v>
      </c>
      <c r="R75">
        <v>0.5</v>
      </c>
      <c r="S75">
        <v>0</v>
      </c>
      <c r="T75">
        <v>0.5</v>
      </c>
      <c r="U75">
        <v>1</v>
      </c>
      <c r="V75">
        <v>0.5</v>
      </c>
      <c r="W75">
        <v>0.5</v>
      </c>
      <c r="X75">
        <v>0</v>
      </c>
      <c r="Y75">
        <v>0</v>
      </c>
      <c r="Z75" s="73">
        <f>SUM(M75:Y75)</f>
        <v>4.5</v>
      </c>
      <c r="AA75" t="str">
        <f t="shared" si="74"/>
        <v>Mod. Support</v>
      </c>
      <c r="AB75" t="str">
        <f t="shared" si="74"/>
        <v>Minimal Impact</v>
      </c>
      <c r="AC75" t="str">
        <f t="shared" si="74"/>
        <v>Mod. Support</v>
      </c>
      <c r="AD75" t="str">
        <f t="shared" si="74"/>
        <v>Minimal Impact</v>
      </c>
      <c r="AE75" t="str">
        <f t="shared" si="74"/>
        <v>Mod. Support</v>
      </c>
      <c r="AF75" t="str">
        <f t="shared" si="74"/>
        <v>Mod. Support</v>
      </c>
      <c r="AG75" t="str">
        <f t="shared" si="74"/>
        <v>Minimal Impact</v>
      </c>
      <c r="AH75" t="str">
        <f t="shared" si="74"/>
        <v>Mod. Support</v>
      </c>
      <c r="AI75" t="str">
        <f t="shared" si="74"/>
        <v>Strong Support</v>
      </c>
      <c r="AJ75" t="str">
        <f t="shared" si="74"/>
        <v>Mod. Support</v>
      </c>
      <c r="AK75" t="str">
        <f t="shared" si="74"/>
        <v>Mod. Support</v>
      </c>
      <c r="AL75" t="str">
        <f t="shared" si="74"/>
        <v>Minimal Impact</v>
      </c>
      <c r="AM75" t="str">
        <f t="shared" si="74"/>
        <v>Minimal Impact</v>
      </c>
    </row>
    <row r="76" spans="2:39" collapsed="1" x14ac:dyDescent="0.25">
      <c r="B76" s="47" t="s">
        <v>440</v>
      </c>
      <c r="C76" s="48"/>
      <c r="D76" s="67"/>
      <c r="E76" s="67"/>
      <c r="F76" s="77" t="s">
        <v>443</v>
      </c>
      <c r="G76" s="139" t="s">
        <v>101</v>
      </c>
      <c r="H76" s="89">
        <v>1.5</v>
      </c>
      <c r="I76" s="153"/>
      <c r="J76" s="175" t="s">
        <v>131</v>
      </c>
      <c r="K76" s="229" t="s">
        <v>459</v>
      </c>
      <c r="L76" s="153"/>
      <c r="Z76" s="93">
        <f>SUM(M76:Y76)</f>
        <v>0</v>
      </c>
      <c r="AA76" t="str">
        <f t="shared" si="74"/>
        <v>Minimal Impact</v>
      </c>
      <c r="AB76" t="str">
        <f t="shared" si="74"/>
        <v>Minimal Impact</v>
      </c>
      <c r="AC76" t="str">
        <f t="shared" si="74"/>
        <v>Minimal Impact</v>
      </c>
      <c r="AD76" t="str">
        <f t="shared" si="74"/>
        <v>Minimal Impact</v>
      </c>
      <c r="AE76" t="str">
        <f t="shared" si="74"/>
        <v>Minimal Impact</v>
      </c>
      <c r="AF76" t="str">
        <f t="shared" si="74"/>
        <v>Minimal Impact</v>
      </c>
      <c r="AG76" t="str">
        <f t="shared" si="74"/>
        <v>Minimal Impact</v>
      </c>
      <c r="AH76" t="str">
        <f t="shared" si="74"/>
        <v>Minimal Impact</v>
      </c>
      <c r="AI76" t="str">
        <f t="shared" si="74"/>
        <v>Minimal Impact</v>
      </c>
      <c r="AJ76" t="str">
        <f t="shared" si="74"/>
        <v>Minimal Impact</v>
      </c>
      <c r="AK76" t="str">
        <f t="shared" si="74"/>
        <v>Minimal Impact</v>
      </c>
      <c r="AL76" t="str">
        <f t="shared" si="74"/>
        <v>Minimal Impact</v>
      </c>
      <c r="AM76" t="str">
        <f t="shared" si="74"/>
        <v>Minimal Impact</v>
      </c>
    </row>
    <row r="77" spans="2:39" x14ac:dyDescent="0.25">
      <c r="B77" s="15" t="s">
        <v>447</v>
      </c>
      <c r="D77" s="30"/>
      <c r="E77" s="30"/>
      <c r="F77" s="228" t="s">
        <v>24</v>
      </c>
      <c r="G77" s="90" t="s">
        <v>24</v>
      </c>
      <c r="H77" s="86" t="s">
        <v>24</v>
      </c>
      <c r="I77" s="149"/>
      <c r="J77" s="181" t="s">
        <v>131</v>
      </c>
      <c r="K77" s="165" t="s">
        <v>456</v>
      </c>
      <c r="L77" s="182"/>
      <c r="Z77" s="93"/>
    </row>
    <row r="78" spans="2:39" x14ac:dyDescent="0.25">
      <c r="B78" s="47" t="s">
        <v>448</v>
      </c>
      <c r="C78" s="48"/>
      <c r="D78" s="67"/>
      <c r="E78" s="67"/>
      <c r="F78" s="74" t="s">
        <v>24</v>
      </c>
      <c r="G78" s="139" t="s">
        <v>24</v>
      </c>
      <c r="H78" s="89" t="s">
        <v>24</v>
      </c>
      <c r="I78" s="153"/>
      <c r="J78" s="175" t="s">
        <v>131</v>
      </c>
      <c r="K78" s="199" t="s">
        <v>457</v>
      </c>
      <c r="L78" s="153"/>
      <c r="Z78" s="93"/>
    </row>
    <row r="79" spans="2:39" x14ac:dyDescent="0.25">
      <c r="B79" s="15" t="s">
        <v>449</v>
      </c>
      <c r="D79" s="30"/>
      <c r="E79" s="30"/>
      <c r="F79" s="74" t="s">
        <v>24</v>
      </c>
      <c r="G79" s="141" t="s">
        <v>24</v>
      </c>
      <c r="H79" s="84" t="s">
        <v>24</v>
      </c>
      <c r="I79" s="147"/>
      <c r="J79" s="183" t="s">
        <v>131</v>
      </c>
      <c r="K79" s="122" t="s">
        <v>458</v>
      </c>
      <c r="L79" s="147"/>
      <c r="Z79" s="93"/>
    </row>
    <row r="80" spans="2:39" ht="15.75" thickBot="1" x14ac:dyDescent="0.3">
      <c r="B80" s="220" t="s">
        <v>450</v>
      </c>
      <c r="C80" s="211"/>
      <c r="D80" s="221"/>
      <c r="E80" s="221">
        <v>403</v>
      </c>
      <c r="F80" s="221" t="s">
        <v>116</v>
      </c>
      <c r="G80" s="222" t="s">
        <v>27</v>
      </c>
      <c r="H80" s="223">
        <v>2.5</v>
      </c>
      <c r="I80" s="224"/>
      <c r="J80" s="225" t="s">
        <v>131</v>
      </c>
      <c r="K80" s="226" t="s">
        <v>265</v>
      </c>
      <c r="L80" s="224"/>
      <c r="M80">
        <v>0.5</v>
      </c>
      <c r="N80">
        <v>0</v>
      </c>
      <c r="O80">
        <v>0.5</v>
      </c>
      <c r="P80">
        <v>0</v>
      </c>
      <c r="Q80">
        <v>0.5</v>
      </c>
      <c r="R80">
        <v>0</v>
      </c>
      <c r="S80">
        <v>-0.5</v>
      </c>
      <c r="T80">
        <v>0.5</v>
      </c>
      <c r="U80">
        <v>0.5</v>
      </c>
      <c r="V80">
        <v>0</v>
      </c>
      <c r="W80">
        <v>0.5</v>
      </c>
      <c r="X80">
        <v>0</v>
      </c>
      <c r="Y80">
        <v>0</v>
      </c>
      <c r="Z80" s="72">
        <f>SUM(M80:Y80)</f>
        <v>2.5</v>
      </c>
      <c r="AA80" t="str">
        <f t="shared" ref="AA80:AM80" si="75">VLOOKUP(M80,$AA$9:$AB$13,2,FALSE)</f>
        <v>Mod. Support</v>
      </c>
      <c r="AB80" t="str">
        <f t="shared" si="75"/>
        <v>Minimal Impact</v>
      </c>
      <c r="AC80" t="str">
        <f t="shared" si="75"/>
        <v>Mod. Support</v>
      </c>
      <c r="AD80" t="str">
        <f t="shared" si="75"/>
        <v>Minimal Impact</v>
      </c>
      <c r="AE80" t="str">
        <f t="shared" si="75"/>
        <v>Mod. Support</v>
      </c>
      <c r="AF80" t="str">
        <f t="shared" si="75"/>
        <v>Minimal Impact</v>
      </c>
      <c r="AG80" t="str">
        <f t="shared" si="75"/>
        <v>Mod. Adverse</v>
      </c>
      <c r="AH80" t="str">
        <f t="shared" si="75"/>
        <v>Mod. Support</v>
      </c>
      <c r="AI80" t="str">
        <f t="shared" si="75"/>
        <v>Mod. Support</v>
      </c>
      <c r="AJ80" t="str">
        <f t="shared" si="75"/>
        <v>Minimal Impact</v>
      </c>
      <c r="AK80" t="str">
        <f t="shared" si="75"/>
        <v>Mod. Support</v>
      </c>
      <c r="AL80" t="str">
        <f t="shared" si="75"/>
        <v>Minimal Impact</v>
      </c>
      <c r="AM80" t="str">
        <f t="shared" si="75"/>
        <v>Minimal Impact</v>
      </c>
    </row>
    <row r="81" spans="2:12" x14ac:dyDescent="0.25">
      <c r="D81" s="123"/>
      <c r="E81" s="123"/>
      <c r="G81" s="142"/>
    </row>
    <row r="82" spans="2:12" x14ac:dyDescent="0.25">
      <c r="D82" s="123"/>
      <c r="E82" s="123"/>
    </row>
    <row r="83" spans="2:12" x14ac:dyDescent="0.25">
      <c r="D83" s="123"/>
      <c r="E83" s="123"/>
    </row>
    <row r="84" spans="2:12" x14ac:dyDescent="0.25">
      <c r="B84" s="28" t="s">
        <v>70</v>
      </c>
      <c r="D84" s="123"/>
      <c r="E84" s="123"/>
      <c r="F84" s="29"/>
      <c r="G84" s="29"/>
      <c r="H84" s="29"/>
      <c r="I84" s="29"/>
      <c r="J84" s="29"/>
      <c r="K84" s="29"/>
      <c r="L84" s="169"/>
    </row>
    <row r="85" spans="2:12" x14ac:dyDescent="0.25">
      <c r="B85" s="19" t="s">
        <v>71</v>
      </c>
      <c r="C85" s="29"/>
      <c r="D85" s="29"/>
      <c r="E85" s="29"/>
      <c r="F85" s="29"/>
      <c r="G85" s="29"/>
      <c r="H85" s="29"/>
      <c r="I85" s="29"/>
      <c r="J85" s="29"/>
      <c r="K85" s="29"/>
      <c r="L85" s="169"/>
    </row>
    <row r="86" spans="2:12" x14ac:dyDescent="0.25">
      <c r="B86" s="19" t="s">
        <v>72</v>
      </c>
    </row>
    <row r="87" spans="2:12" x14ac:dyDescent="0.25">
      <c r="B87" s="19" t="s">
        <v>73</v>
      </c>
    </row>
  </sheetData>
  <sheetProtection algorithmName="SHA-512" hashValue="DfGjOFUUkQqxz8CxlN1oaPtAYvXSDy6/qKufnqEhkdbU2xDzjZf4ENOK6H/NS10oXIgh+9U9rqN1sztDOcFCmA==" saltValue="dTZKoDUpjE8QTgmny9gjRw==" spinCount="100000" sheet="1" objects="1" scenarios="1"/>
  <conditionalFormatting sqref="M39:Y51 M56:Y62 M18:Y36 M65:Y67 M70:Y80">
    <cfRule type="cellIs" dxfId="35" priority="30" operator="equal">
      <formula>-1</formula>
    </cfRule>
  </conditionalFormatting>
  <conditionalFormatting sqref="M39:Y51 M56:Y62 M18:Y36 M65:Y67 M70:Y80">
    <cfRule type="cellIs" dxfId="34" priority="29" operator="equal">
      <formula>-0.5</formula>
    </cfRule>
  </conditionalFormatting>
  <conditionalFormatting sqref="M39:Y51 M56:Y62 M18:Y36 M65:Y67 M70:Y80">
    <cfRule type="cellIs" dxfId="33" priority="28" operator="equal">
      <formula>0</formula>
    </cfRule>
  </conditionalFormatting>
  <conditionalFormatting sqref="M38:Y51 M56:Y62 M18:Y36 M65:Y67 M70:Y80">
    <cfRule type="cellIs" dxfId="32" priority="26" operator="equal">
      <formula>1</formula>
    </cfRule>
    <cfRule type="cellIs" dxfId="31" priority="27" operator="equal">
      <formula>0.5</formula>
    </cfRule>
  </conditionalFormatting>
  <conditionalFormatting sqref="AA39:AM51 AA57:AM62 AA18:AM36 AA65:AM67 AA70:AM80">
    <cfRule type="cellIs" dxfId="30" priority="31" operator="equal">
      <formula>$AB$13</formula>
    </cfRule>
    <cfRule type="cellIs" dxfId="29" priority="32" operator="equal">
      <formula>$AB$12</formula>
    </cfRule>
    <cfRule type="cellIs" dxfId="28" priority="33" operator="equal">
      <formula>$AB$11</formula>
    </cfRule>
    <cfRule type="cellIs" dxfId="27" priority="34" operator="equal">
      <formula>$AB$10</formula>
    </cfRule>
    <cfRule type="cellIs" dxfId="26" priority="35" operator="equal">
      <formula>$AB$9</formula>
    </cfRule>
  </conditionalFormatting>
  <conditionalFormatting sqref="M69:Y69">
    <cfRule type="cellIs" dxfId="25" priority="15" operator="equal">
      <formula>-1</formula>
    </cfRule>
  </conditionalFormatting>
  <conditionalFormatting sqref="M69:Y69">
    <cfRule type="cellIs" dxfId="24" priority="14" operator="equal">
      <formula>-0.5</formula>
    </cfRule>
  </conditionalFormatting>
  <conditionalFormatting sqref="M69:Y69">
    <cfRule type="cellIs" dxfId="23" priority="13" operator="equal">
      <formula>0</formula>
    </cfRule>
  </conditionalFormatting>
  <conditionalFormatting sqref="M69:Y69">
    <cfRule type="cellIs" dxfId="22" priority="11" operator="equal">
      <formula>1</formula>
    </cfRule>
    <cfRule type="cellIs" dxfId="21" priority="12" operator="equal">
      <formula>0.5</formula>
    </cfRule>
  </conditionalFormatting>
  <conditionalFormatting sqref="AA69:AM69">
    <cfRule type="cellIs" dxfId="20" priority="16" operator="equal">
      <formula>$AB$13</formula>
    </cfRule>
    <cfRule type="cellIs" dxfId="19" priority="17" operator="equal">
      <formula>$AB$12</formula>
    </cfRule>
    <cfRule type="cellIs" dxfId="18" priority="18" operator="equal">
      <formula>$AB$11</formula>
    </cfRule>
    <cfRule type="cellIs" dxfId="17" priority="19" operator="equal">
      <formula>$AB$10</formula>
    </cfRule>
    <cfRule type="cellIs" dxfId="16" priority="20" operator="equal">
      <formula>$AB$9</formula>
    </cfRule>
  </conditionalFormatting>
  <conditionalFormatting sqref="M68:Y68">
    <cfRule type="cellIs" dxfId="15" priority="5" operator="equal">
      <formula>-1</formula>
    </cfRule>
  </conditionalFormatting>
  <conditionalFormatting sqref="M68:Y68">
    <cfRule type="cellIs" dxfId="14" priority="4" operator="equal">
      <formula>-0.5</formula>
    </cfRule>
  </conditionalFormatting>
  <conditionalFormatting sqref="M68:Y68">
    <cfRule type="cellIs" dxfId="13" priority="3" operator="equal">
      <formula>0</formula>
    </cfRule>
  </conditionalFormatting>
  <conditionalFormatting sqref="M68:Y68">
    <cfRule type="cellIs" dxfId="12" priority="1" operator="equal">
      <formula>1</formula>
    </cfRule>
    <cfRule type="cellIs" dxfId="11" priority="2" operator="equal">
      <formula>0.5</formula>
    </cfRule>
  </conditionalFormatting>
  <conditionalFormatting sqref="AA68:AM68">
    <cfRule type="cellIs" dxfId="10" priority="6" operator="equal">
      <formula>$AB$13</formula>
    </cfRule>
    <cfRule type="cellIs" dxfId="9" priority="7" operator="equal">
      <formula>$AB$12</formula>
    </cfRule>
    <cfRule type="cellIs" dxfId="8" priority="8" operator="equal">
      <formula>$AB$11</formula>
    </cfRule>
    <cfRule type="cellIs" dxfId="7" priority="9" operator="equal">
      <formula>$AB$10</formula>
    </cfRule>
    <cfRule type="cellIs" dxfId="6" priority="10" operator="equal">
      <formula>$AB$9</formula>
    </cfRule>
  </conditionalFormatting>
  <hyperlinks>
    <hyperlink ref="K53" r:id="rId1"/>
    <hyperlink ref="K61" r:id="rId2"/>
    <hyperlink ref="K62" r:id="rId3"/>
    <hyperlink ref="K77" r:id="rId4"/>
    <hyperlink ref="K78" r:id="rId5"/>
    <hyperlink ref="K79" r:id="rId6"/>
    <hyperlink ref="K80" r:id="rId7"/>
    <hyperlink ref="K76" r:id="rId8"/>
  </hyperlinks>
  <pageMargins left="0.7" right="0.7" top="0.75" bottom="0.75" header="0.3" footer="0.3"/>
  <pageSetup paperSize="3" orientation="landscape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showGridLines="0" zoomScale="70" zoomScaleNormal="70" workbookViewId="0">
      <selection activeCell="A34" sqref="A34"/>
    </sheetView>
  </sheetViews>
  <sheetFormatPr defaultRowHeight="15" x14ac:dyDescent="0.25"/>
  <cols>
    <col min="1" max="1" width="106.5703125" style="1" customWidth="1"/>
    <col min="2" max="2" width="27.5703125" customWidth="1"/>
    <col min="3" max="3" width="81.7109375" customWidth="1"/>
    <col min="4" max="4" width="71.140625" bestFit="1" customWidth="1"/>
  </cols>
  <sheetData>
    <row r="1" spans="1:4" ht="15.75" thickBot="1" x14ac:dyDescent="0.3">
      <c r="B1" t="s">
        <v>296</v>
      </c>
    </row>
    <row r="2" spans="1:4" ht="30" x14ac:dyDescent="0.25">
      <c r="A2" s="107" t="s">
        <v>410</v>
      </c>
      <c r="B2" s="101" t="s">
        <v>414</v>
      </c>
      <c r="C2" s="101" t="s">
        <v>415</v>
      </c>
      <c r="D2" s="101" t="s">
        <v>325</v>
      </c>
    </row>
    <row r="3" spans="1:4" x14ac:dyDescent="0.25">
      <c r="A3" s="108" t="s">
        <v>7</v>
      </c>
      <c r="B3" s="88"/>
      <c r="C3" s="66"/>
      <c r="D3" s="66"/>
    </row>
    <row r="4" spans="1:4" x14ac:dyDescent="0.25">
      <c r="A4" s="102" t="s">
        <v>8</v>
      </c>
      <c r="B4" s="103" t="s">
        <v>155</v>
      </c>
      <c r="C4" s="103" t="s">
        <v>156</v>
      </c>
      <c r="D4" s="159" t="str">
        <f>HYPERLINK(VLOOKUP(B4,'All Plan projects org by RTPID'!$B$2:$D$110,3,FALSE))</f>
        <v>http://projects.planbayarea.org/explore/explore.detail?rtpId=17-10-0038</v>
      </c>
    </row>
    <row r="5" spans="1:4" x14ac:dyDescent="0.25">
      <c r="A5" s="102" t="s">
        <v>8</v>
      </c>
      <c r="B5" s="103" t="s">
        <v>153</v>
      </c>
      <c r="C5" s="231" t="s">
        <v>461</v>
      </c>
      <c r="D5" s="159" t="str">
        <f>HYPERLINK(VLOOKUP(B5,'All Plan projects org by RTPID'!$B$2:$D$110,3,FALSE))</f>
        <v>http://projects.planbayarea.org/explore/explore.detail?rtpId=17-10-0039</v>
      </c>
    </row>
    <row r="6" spans="1:4" x14ac:dyDescent="0.25">
      <c r="A6" s="116" t="s">
        <v>10</v>
      </c>
      <c r="B6" s="116" t="s">
        <v>263</v>
      </c>
      <c r="C6" s="116" t="s">
        <v>262</v>
      </c>
      <c r="D6" s="159" t="str">
        <f>HYPERLINK(VLOOKUP(B6,'All Plan projects org by RTPID'!$B$2:$D$110,3,FALSE))</f>
        <v>http://projects.planbayarea.org/explore/explore.detail?rtpId=17-10-0041</v>
      </c>
    </row>
    <row r="7" spans="1:4" x14ac:dyDescent="0.25">
      <c r="A7" s="116" t="s">
        <v>10</v>
      </c>
      <c r="B7" s="116" t="s">
        <v>253</v>
      </c>
      <c r="C7" s="116" t="s">
        <v>252</v>
      </c>
      <c r="D7" s="159" t="str">
        <f>HYPERLINK(VLOOKUP(B7,'All Plan projects org by RTPID'!$B$2:$D$110,3,FALSE))</f>
        <v>http://projects.planbayarea.org/explore/explore.detail?rtpId=17-10-0040</v>
      </c>
    </row>
    <row r="8" spans="1:4" x14ac:dyDescent="0.25">
      <c r="A8" s="116" t="s">
        <v>10</v>
      </c>
      <c r="B8" s="116" t="s">
        <v>251</v>
      </c>
      <c r="C8" s="116" t="s">
        <v>250</v>
      </c>
      <c r="D8" s="159" t="str">
        <f>HYPERLINK(VLOOKUP(B8,'All Plan projects org by RTPID'!$B$2:$D$110,3,FALSE))</f>
        <v>http://projects.planbayarea.org/explore/explore.detail?rtpId=17-02-0042</v>
      </c>
    </row>
    <row r="9" spans="1:4" x14ac:dyDescent="0.25">
      <c r="A9" s="104" t="s">
        <v>12</v>
      </c>
      <c r="B9" s="102" t="s">
        <v>280</v>
      </c>
      <c r="C9" s="102" t="s">
        <v>316</v>
      </c>
      <c r="D9" s="159" t="str">
        <f>HYPERLINK(VLOOKUP(B9,'All Plan projects org by RTPID'!$B$2:$D$110,3,FALSE))</f>
        <v>http://projects.planbayarea.org/explore/explore.detail?rtpId=17-10-0010</v>
      </c>
    </row>
    <row r="10" spans="1:4" x14ac:dyDescent="0.25">
      <c r="A10" s="104" t="s">
        <v>12</v>
      </c>
      <c r="B10" s="102" t="s">
        <v>175</v>
      </c>
      <c r="C10" s="102" t="s">
        <v>317</v>
      </c>
      <c r="D10" s="159" t="str">
        <f>HYPERLINK(VLOOKUP(B10,'All Plan projects org by RTPID'!$B$2:$D$110,3,FALSE))</f>
        <v>http://projects.planbayarea.org/explore/explore.detail?rtpId=17-01-0008</v>
      </c>
    </row>
    <row r="11" spans="1:4" x14ac:dyDescent="0.25">
      <c r="A11" s="104" t="s">
        <v>12</v>
      </c>
      <c r="B11" s="102" t="s">
        <v>288</v>
      </c>
      <c r="C11" s="102" t="s">
        <v>318</v>
      </c>
      <c r="D11" s="159" t="str">
        <f>HYPERLINK(VLOOKUP(B11,'All Plan projects org by RTPID'!$B$2:$D$110,3,FALSE))</f>
        <v>http://projects.planbayarea.org/explore/explore.detail?rtpId=17-02-0009</v>
      </c>
    </row>
    <row r="12" spans="1:4" x14ac:dyDescent="0.25">
      <c r="A12" s="104" t="s">
        <v>12</v>
      </c>
      <c r="B12" s="102" t="s">
        <v>286</v>
      </c>
      <c r="C12" s="102" t="s">
        <v>319</v>
      </c>
      <c r="D12" s="159" t="str">
        <f>HYPERLINK(VLOOKUP(B12,'All Plan projects org by RTPID'!$B$2:$D$110,3,FALSE))</f>
        <v>http://projects.planbayarea.org/explore/explore.detail?rtpId=17-03-0005</v>
      </c>
    </row>
    <row r="13" spans="1:4" x14ac:dyDescent="0.25">
      <c r="A13" s="104" t="s">
        <v>12</v>
      </c>
      <c r="B13" s="102" t="s">
        <v>287</v>
      </c>
      <c r="C13" s="102" t="s">
        <v>320</v>
      </c>
      <c r="D13" s="159" t="str">
        <f>HYPERLINK(VLOOKUP(B13,'All Plan projects org by RTPID'!$B$2:$D$110,3,FALSE))</f>
        <v>http://projects.planbayarea.org/explore/explore.detail?rtpId=17-04-0006</v>
      </c>
    </row>
    <row r="14" spans="1:4" x14ac:dyDescent="0.25">
      <c r="A14" s="104" t="s">
        <v>12</v>
      </c>
      <c r="B14" s="102" t="s">
        <v>289</v>
      </c>
      <c r="C14" s="102" t="s">
        <v>321</v>
      </c>
      <c r="D14" s="159" t="str">
        <f>HYPERLINK(VLOOKUP(B14,'All Plan projects org by RTPID'!$B$2:$D$110,3,FALSE))</f>
        <v>http://projects.planbayarea.org/explore/explore.detail?rtpId=17-05-0010</v>
      </c>
    </row>
    <row r="15" spans="1:4" x14ac:dyDescent="0.25">
      <c r="A15" s="104" t="s">
        <v>12</v>
      </c>
      <c r="B15" s="102" t="s">
        <v>290</v>
      </c>
      <c r="C15" s="102" t="s">
        <v>291</v>
      </c>
      <c r="D15" s="159" t="str">
        <f>HYPERLINK(VLOOKUP(B15,'All Plan projects org by RTPID'!$B$2:$D$110,3,FALSE))</f>
        <v>http://projects.planbayarea.org/explore/explore.detail?rtpId=17-05-0036</v>
      </c>
    </row>
    <row r="16" spans="1:4" x14ac:dyDescent="0.25">
      <c r="A16" s="104" t="s">
        <v>12</v>
      </c>
      <c r="B16" s="102" t="s">
        <v>264</v>
      </c>
      <c r="C16" s="102" t="s">
        <v>265</v>
      </c>
      <c r="D16" s="159" t="str">
        <f>HYPERLINK(VLOOKUP(B16,'All Plan projects org by RTPID'!$B$2:$D$110,3,FALSE))</f>
        <v>http://projects.planbayarea.org/explore/explore.detail?rtpId=17-02-0051</v>
      </c>
    </row>
    <row r="17" spans="1:4" ht="15.75" thickBot="1" x14ac:dyDescent="0.3">
      <c r="A17" s="104"/>
      <c r="B17" s="102"/>
      <c r="C17" s="102"/>
      <c r="D17" s="102"/>
    </row>
    <row r="18" spans="1:4" ht="30" x14ac:dyDescent="0.25">
      <c r="A18" s="109" t="s">
        <v>412</v>
      </c>
      <c r="B18" s="105" t="s">
        <v>414</v>
      </c>
      <c r="C18" s="105" t="s">
        <v>415</v>
      </c>
      <c r="D18" s="105" t="s">
        <v>325</v>
      </c>
    </row>
    <row r="19" spans="1:4" x14ac:dyDescent="0.25">
      <c r="A19" s="108" t="s">
        <v>413</v>
      </c>
      <c r="B19" s="88"/>
      <c r="C19" s="66"/>
      <c r="D19" s="66"/>
    </row>
    <row r="20" spans="1:4" ht="30" x14ac:dyDescent="0.25">
      <c r="A20" s="104" t="s">
        <v>15</v>
      </c>
      <c r="B20" s="103" t="s">
        <v>145</v>
      </c>
      <c r="C20" s="106" t="s">
        <v>146</v>
      </c>
      <c r="D20" s="159" t="str">
        <f>HYPERLINK(VLOOKUP(B20,'All Plan projects org by RTPID'!$B$2:$D$110,3,FALSE))</f>
        <v>http://projects.planbayarea.org/explore/explore.detail?rtpId=17-10-0025</v>
      </c>
    </row>
    <row r="21" spans="1:4" ht="30" x14ac:dyDescent="0.25">
      <c r="A21" s="104" t="s">
        <v>15</v>
      </c>
      <c r="B21" s="103" t="s">
        <v>143</v>
      </c>
      <c r="C21" s="106" t="s">
        <v>144</v>
      </c>
      <c r="D21" s="159" t="str">
        <f>HYPERLINK(VLOOKUP(B21,'All Plan projects org by RTPID'!$B$2:$D$110,3,FALSE))</f>
        <v>http://projects.planbayarea.org/explore/explore.detail?rtpId=17-10-0024</v>
      </c>
    </row>
    <row r="22" spans="1:4" x14ac:dyDescent="0.25">
      <c r="A22" s="117" t="s">
        <v>18</v>
      </c>
      <c r="B22" s="118" t="s">
        <v>147</v>
      </c>
      <c r="C22" s="119" t="s">
        <v>148</v>
      </c>
      <c r="D22" s="159" t="str">
        <f>HYPERLINK(VLOOKUP(B22,'All Plan projects org by RTPID'!$B$2:$D$110,3,FALSE))</f>
        <v>http://projects.planbayarea.org/explore/explore.detail?rtpId=17-10-0005</v>
      </c>
    </row>
    <row r="23" spans="1:4" ht="45" x14ac:dyDescent="0.25">
      <c r="A23" s="104" t="s">
        <v>20</v>
      </c>
      <c r="B23" s="103" t="s">
        <v>149</v>
      </c>
      <c r="C23" s="106" t="s">
        <v>150</v>
      </c>
      <c r="D23" s="159" t="str">
        <f>HYPERLINK(VLOOKUP(B23,'All Plan projects org by RTPID'!$B$2:$D$110,3,FALSE))</f>
        <v>http://projects.planbayarea.org/explore/explore.detail?rtpId=17-10-0033</v>
      </c>
    </row>
    <row r="24" spans="1:4" ht="45" x14ac:dyDescent="0.25">
      <c r="A24" s="104" t="s">
        <v>20</v>
      </c>
      <c r="B24" s="102" t="s">
        <v>202</v>
      </c>
      <c r="C24" s="104" t="s">
        <v>201</v>
      </c>
      <c r="D24" s="159" t="str">
        <f>HYPERLINK(VLOOKUP(B24,'All Plan projects org by RTPID'!$B$2:$D$110,3,FALSE))</f>
        <v>http://projects.planbayarea.org/explore/explore.detail?rtpId=17-07-0075</v>
      </c>
    </row>
    <row r="25" spans="1:4" ht="45" x14ac:dyDescent="0.25">
      <c r="A25" s="104" t="s">
        <v>20</v>
      </c>
      <c r="B25" s="102" t="s">
        <v>200</v>
      </c>
      <c r="C25" s="104" t="s">
        <v>199</v>
      </c>
      <c r="D25" s="159" t="str">
        <f>HYPERLINK(VLOOKUP(B25,'All Plan projects org by RTPID'!$B$2:$D$110,3,FALSE))</f>
        <v>http://projects.planbayarea.org/explore/explore.detail?rtpId=17-10-0049</v>
      </c>
    </row>
    <row r="26" spans="1:4" ht="45" x14ac:dyDescent="0.25">
      <c r="A26" s="104" t="s">
        <v>20</v>
      </c>
      <c r="B26" s="102" t="s">
        <v>198</v>
      </c>
      <c r="C26" s="104" t="s">
        <v>197</v>
      </c>
      <c r="D26" s="159" t="str">
        <f>HYPERLINK(VLOOKUP(B26,'All Plan projects org by RTPID'!$B$2:$D$110,3,FALSE))</f>
        <v>http://projects.planbayarea.org/explore/explore.detail?rtpId=17-10-0047</v>
      </c>
    </row>
    <row r="27" spans="1:4" ht="45" x14ac:dyDescent="0.25">
      <c r="A27" s="104" t="s">
        <v>20</v>
      </c>
      <c r="B27" s="102" t="s">
        <v>196</v>
      </c>
      <c r="C27" s="104" t="s">
        <v>195</v>
      </c>
      <c r="D27" s="159" t="str">
        <f>HYPERLINK(VLOOKUP(B27,'All Plan projects org by RTPID'!$B$2:$D$110,3,FALSE))</f>
        <v>http://projects.planbayarea.org/explore/explore.detail?rtpId=17-10-0048</v>
      </c>
    </row>
    <row r="28" spans="1:4" ht="45" x14ac:dyDescent="0.25">
      <c r="A28" s="104" t="s">
        <v>20</v>
      </c>
      <c r="B28" s="102" t="s">
        <v>192</v>
      </c>
      <c r="C28" s="104" t="s">
        <v>191</v>
      </c>
      <c r="D28" s="159" t="str">
        <f>HYPERLINK(VLOOKUP(B28,'All Plan projects org by RTPID'!$B$2:$D$110,3,FALSE))</f>
        <v>http://projects.planbayarea.org/explore/explore.detail?rtpId=17-10-0053</v>
      </c>
    </row>
    <row r="29" spans="1:4" ht="45" x14ac:dyDescent="0.25">
      <c r="A29" s="104" t="s">
        <v>20</v>
      </c>
      <c r="B29" s="102" t="s">
        <v>190</v>
      </c>
      <c r="C29" s="104" t="s">
        <v>189</v>
      </c>
      <c r="D29" s="159" t="str">
        <f>HYPERLINK(VLOOKUP(B29,'All Plan projects org by RTPID'!$B$2:$D$110,3,FALSE))</f>
        <v>http://projects.planbayarea.org/explore/explore.detail?rtpId=17-10-0045</v>
      </c>
    </row>
    <row r="30" spans="1:4" ht="45" x14ac:dyDescent="0.25">
      <c r="A30" s="104" t="s">
        <v>20</v>
      </c>
      <c r="B30" s="102" t="s">
        <v>188</v>
      </c>
      <c r="C30" s="104" t="s">
        <v>187</v>
      </c>
      <c r="D30" s="159" t="str">
        <f>HYPERLINK(VLOOKUP(B30,'All Plan projects org by RTPID'!$B$2:$D$110,3,FALSE))</f>
        <v>http://projects.planbayarea.org/explore/explore.detail?rtpId=17-10-0052</v>
      </c>
    </row>
    <row r="31" spans="1:4" ht="45" x14ac:dyDescent="0.25">
      <c r="A31" s="104" t="s">
        <v>20</v>
      </c>
      <c r="B31" s="102" t="s">
        <v>186</v>
      </c>
      <c r="C31" s="104" t="s">
        <v>185</v>
      </c>
      <c r="D31" s="159" t="str">
        <f>HYPERLINK(VLOOKUP(B31,'All Plan projects org by RTPID'!$B$2:$D$110,3,FALSE))</f>
        <v>http://projects.planbayarea.org/explore/explore.detail?rtpId=17-10-0050</v>
      </c>
    </row>
    <row r="32" spans="1:4" ht="45" x14ac:dyDescent="0.25">
      <c r="A32" s="104" t="s">
        <v>20</v>
      </c>
      <c r="B32" s="102" t="s">
        <v>184</v>
      </c>
      <c r="C32" s="104" t="s">
        <v>183</v>
      </c>
      <c r="D32" s="159" t="str">
        <f>HYPERLINK(VLOOKUP(B32,'All Plan projects org by RTPID'!$B$2:$D$110,3,FALSE))</f>
        <v>http://projects.planbayarea.org/explore/explore.detail?rtpId=17-10-0057</v>
      </c>
    </row>
    <row r="33" spans="1:4" ht="45" x14ac:dyDescent="0.25">
      <c r="A33" s="104" t="s">
        <v>20</v>
      </c>
      <c r="B33" s="102" t="s">
        <v>180</v>
      </c>
      <c r="C33" s="104" t="s">
        <v>179</v>
      </c>
      <c r="D33" s="159" t="str">
        <f>HYPERLINK(VLOOKUP(B33,'All Plan projects org by RTPID'!$B$2:$D$110,3,FALSE))</f>
        <v>http://projects.planbayarea.org/explore/explore.detail?rtpId=17-10-0057</v>
      </c>
    </row>
    <row r="34" spans="1:4" ht="45" x14ac:dyDescent="0.25">
      <c r="A34" s="104" t="s">
        <v>20</v>
      </c>
      <c r="B34" s="102" t="s">
        <v>292</v>
      </c>
      <c r="C34" s="104" t="s">
        <v>293</v>
      </c>
      <c r="D34" s="159" t="str">
        <f>HYPERLINK(VLOOKUP(B34,'All Plan projects org by RTPID'!$B$2:$D$110,3,FALSE))</f>
        <v>http://projects.planbayarea.org/explore/explore.detail?rtpId=17-06-0008</v>
      </c>
    </row>
    <row r="35" spans="1:4" ht="45" x14ac:dyDescent="0.25">
      <c r="A35" s="104" t="s">
        <v>20</v>
      </c>
      <c r="B35" s="102" t="s">
        <v>294</v>
      </c>
      <c r="C35" s="104" t="s">
        <v>295</v>
      </c>
      <c r="D35" s="159" t="str">
        <f>HYPERLINK(VLOOKUP(B35,'All Plan projects org by RTPID'!$B$2:$D$110,3,FALSE))</f>
        <v>http://projects.planbayarea.org/explore/explore.detail?rtpId=17-06-0007</v>
      </c>
    </row>
    <row r="36" spans="1:4" x14ac:dyDescent="0.25">
      <c r="A36" s="117" t="s">
        <v>22</v>
      </c>
      <c r="B36" s="117" t="s">
        <v>228</v>
      </c>
      <c r="C36" s="117" t="s">
        <v>227</v>
      </c>
      <c r="D36" s="159" t="str">
        <f>HYPERLINK(VLOOKUP(B36,'All Plan projects org by RTPID'!$B$2:$D$110,3,FALSE))</f>
        <v>http://projects.planbayarea.org/explore/explore.detail?rtpId=17-01-0024</v>
      </c>
    </row>
    <row r="37" spans="1:4" x14ac:dyDescent="0.25">
      <c r="A37" s="117" t="s">
        <v>22</v>
      </c>
      <c r="B37" s="117" t="s">
        <v>226</v>
      </c>
      <c r="C37" s="117" t="s">
        <v>225</v>
      </c>
      <c r="D37" s="159" t="str">
        <f>HYPERLINK(VLOOKUP(B37,'All Plan projects org by RTPID'!$B$2:$D$110,3,FALSE))</f>
        <v>http://projects.planbayarea.org/explore/explore.detail?rtpId=17-01-0023</v>
      </c>
    </row>
    <row r="38" spans="1:4" x14ac:dyDescent="0.25">
      <c r="A38" s="117" t="s">
        <v>22</v>
      </c>
      <c r="B38" s="117" t="s">
        <v>224</v>
      </c>
      <c r="C38" s="117" t="s">
        <v>223</v>
      </c>
      <c r="D38" s="159" t="str">
        <f>HYPERLINK(VLOOKUP(B38,'All Plan projects org by RTPID'!$B$2:$D$110,3,FALSE))</f>
        <v>http://projects.planbayarea.org/explore/explore.detail?rtpId=17-01-0021</v>
      </c>
    </row>
    <row r="39" spans="1:4" x14ac:dyDescent="0.25">
      <c r="A39" s="117" t="s">
        <v>22</v>
      </c>
      <c r="B39" s="117" t="s">
        <v>222</v>
      </c>
      <c r="C39" s="117" t="s">
        <v>221</v>
      </c>
      <c r="D39" s="159" t="str">
        <f>HYPERLINK(VLOOKUP(B39,'All Plan projects org by RTPID'!$B$2:$D$110,3,FALSE))</f>
        <v>http://projects.planbayarea.org/explore/explore.detail?rtpId=17-01-0015</v>
      </c>
    </row>
    <row r="40" spans="1:4" x14ac:dyDescent="0.25">
      <c r="A40" s="117" t="s">
        <v>22</v>
      </c>
      <c r="B40" s="117" t="s">
        <v>220</v>
      </c>
      <c r="C40" s="117" t="s">
        <v>219</v>
      </c>
      <c r="D40" s="159" t="str">
        <f>HYPERLINK(VLOOKUP(B40,'All Plan projects org by RTPID'!$B$2:$D$110,3,FALSE))</f>
        <v>http://projects.planbayarea.org/explore/explore.detail?rtpId=17-01-0018</v>
      </c>
    </row>
    <row r="41" spans="1:4" x14ac:dyDescent="0.25">
      <c r="A41" s="117" t="s">
        <v>22</v>
      </c>
      <c r="B41" s="117" t="s">
        <v>218</v>
      </c>
      <c r="C41" s="117" t="s">
        <v>217</v>
      </c>
      <c r="D41" s="159" t="str">
        <f>HYPERLINK(VLOOKUP(B41,'All Plan projects org by RTPID'!$B$2:$D$110,3,FALSE))</f>
        <v>http://projects.planbayarea.org/explore/explore.detail?rtpId=17-01-0027</v>
      </c>
    </row>
    <row r="42" spans="1:4" x14ac:dyDescent="0.25">
      <c r="A42" s="117" t="s">
        <v>22</v>
      </c>
      <c r="B42" s="117" t="s">
        <v>216</v>
      </c>
      <c r="C42" s="117" t="s">
        <v>215</v>
      </c>
      <c r="D42" s="159" t="str">
        <f>HYPERLINK(VLOOKUP(B42,'All Plan projects org by RTPID'!$B$2:$D$110,3,FALSE))</f>
        <v>http://projects.planbayarea.org/explore/explore.detail?rtpId=17-01-0016</v>
      </c>
    </row>
    <row r="43" spans="1:4" x14ac:dyDescent="0.25">
      <c r="A43" s="117" t="s">
        <v>22</v>
      </c>
      <c r="B43" s="117" t="s">
        <v>214</v>
      </c>
      <c r="C43" s="117" t="s">
        <v>213</v>
      </c>
      <c r="D43" s="159" t="str">
        <f>HYPERLINK(VLOOKUP(B43,'All Plan projects org by RTPID'!$B$2:$D$110,3,FALSE))</f>
        <v>http://projects.planbayarea.org/explore/explore.detail?rtpId=17-01-0025</v>
      </c>
    </row>
    <row r="44" spans="1:4" x14ac:dyDescent="0.25">
      <c r="A44" s="117" t="s">
        <v>22</v>
      </c>
      <c r="B44" s="117" t="s">
        <v>212</v>
      </c>
      <c r="C44" s="117" t="s">
        <v>211</v>
      </c>
      <c r="D44" s="159" t="str">
        <f>HYPERLINK(VLOOKUP(B44,'All Plan projects org by RTPID'!$B$2:$D$110,3,FALSE))</f>
        <v>http://projects.planbayarea.org/explore/explore.detail?rtpId=17-01-0017</v>
      </c>
    </row>
    <row r="45" spans="1:4" x14ac:dyDescent="0.25">
      <c r="A45" s="117" t="s">
        <v>22</v>
      </c>
      <c r="B45" s="117" t="s">
        <v>210</v>
      </c>
      <c r="C45" s="117" t="s">
        <v>209</v>
      </c>
      <c r="D45" s="159" t="str">
        <f>HYPERLINK(VLOOKUP(B45,'All Plan projects org by RTPID'!$B$2:$D$110,3,FALSE))</f>
        <v>http://projects.planbayarea.org/explore/explore.detail?rtpId=17-01-0022</v>
      </c>
    </row>
    <row r="46" spans="1:4" x14ac:dyDescent="0.25">
      <c r="A46" s="117" t="s">
        <v>22</v>
      </c>
      <c r="B46" s="117" t="s">
        <v>208</v>
      </c>
      <c r="C46" s="117" t="s">
        <v>207</v>
      </c>
      <c r="D46" s="159" t="str">
        <f>HYPERLINK(VLOOKUP(B46,'All Plan projects org by RTPID'!$B$2:$D$110,3,FALSE))</f>
        <v>http://projects.planbayarea.org/explore/explore.detail?rtpId=17-01-0019</v>
      </c>
    </row>
    <row r="47" spans="1:4" x14ac:dyDescent="0.25">
      <c r="A47" s="117" t="s">
        <v>22</v>
      </c>
      <c r="B47" s="117" t="s">
        <v>206</v>
      </c>
      <c r="C47" s="117" t="s">
        <v>205</v>
      </c>
      <c r="D47" s="159" t="str">
        <f>HYPERLINK(VLOOKUP(B47,'All Plan projects org by RTPID'!$B$2:$D$110,3,FALSE))</f>
        <v>http://projects.planbayarea.org/explore/explore.detail?rtpId=17-10-0018</v>
      </c>
    </row>
    <row r="48" spans="1:4" x14ac:dyDescent="0.25">
      <c r="A48" s="117" t="s">
        <v>22</v>
      </c>
      <c r="B48" s="117" t="s">
        <v>204</v>
      </c>
      <c r="C48" s="117" t="s">
        <v>203</v>
      </c>
      <c r="D48" s="159" t="str">
        <f>HYPERLINK(VLOOKUP(B48,'All Plan projects org by RTPID'!$B$2:$D$110,3,FALSE))</f>
        <v>http://projects.planbayarea.org/explore/explore.detail?rtpId=17-10-0019</v>
      </c>
    </row>
    <row r="49" spans="1:4" x14ac:dyDescent="0.25">
      <c r="A49" s="102" t="s">
        <v>25</v>
      </c>
      <c r="B49" s="102" t="s">
        <v>249</v>
      </c>
      <c r="C49" s="102" t="s">
        <v>297</v>
      </c>
      <c r="D49" s="159" t="str">
        <f>HYPERLINK(VLOOKUP(B49,'All Plan projects org by RTPID'!$B$2:$D$110,3,FALSE))</f>
        <v>http://projects.planbayarea.org/explore/explore.detail?rtpId=17-05-0001</v>
      </c>
    </row>
    <row r="50" spans="1:4" x14ac:dyDescent="0.25">
      <c r="A50" s="102" t="s">
        <v>25</v>
      </c>
      <c r="B50" s="102" t="s">
        <v>248</v>
      </c>
      <c r="C50" s="102" t="s">
        <v>298</v>
      </c>
      <c r="D50" s="159" t="str">
        <f>HYPERLINK(VLOOKUP(B50,'All Plan projects org by RTPID'!$B$2:$D$110,3,FALSE))</f>
        <v>http://projects.planbayarea.org/explore/explore.detail?rtpId=17-06-0001</v>
      </c>
    </row>
    <row r="51" spans="1:4" x14ac:dyDescent="0.25">
      <c r="A51" s="102" t="s">
        <v>25</v>
      </c>
      <c r="B51" s="102" t="s">
        <v>247</v>
      </c>
      <c r="C51" s="102" t="s">
        <v>299</v>
      </c>
      <c r="D51" s="159" t="str">
        <f>HYPERLINK(VLOOKUP(B51,'All Plan projects org by RTPID'!$B$2:$D$110,3,FALSE))</f>
        <v>http://projects.planbayarea.org/explore/explore.detail?rtpId=17-07-0001</v>
      </c>
    </row>
    <row r="52" spans="1:4" x14ac:dyDescent="0.25">
      <c r="A52" s="102" t="s">
        <v>25</v>
      </c>
      <c r="B52" s="102" t="s">
        <v>246</v>
      </c>
      <c r="C52" s="102" t="s">
        <v>300</v>
      </c>
      <c r="D52" s="159" t="str">
        <f>HYPERLINK(VLOOKUP(B52,'All Plan projects org by RTPID'!$B$2:$D$110,3,FALSE))</f>
        <v>http://projects.planbayarea.org/explore/explore.detail?rtpId=17-08-0002</v>
      </c>
    </row>
    <row r="53" spans="1:4" x14ac:dyDescent="0.25">
      <c r="A53" s="102" t="s">
        <v>25</v>
      </c>
      <c r="B53" s="102" t="s">
        <v>245</v>
      </c>
      <c r="C53" s="102" t="s">
        <v>301</v>
      </c>
      <c r="D53" s="159" t="str">
        <f>HYPERLINK(VLOOKUP(B53,'All Plan projects org by RTPID'!$B$2:$D$110,3,FALSE))</f>
        <v>http://projects.planbayarea.org/explore/explore.detail?rtpId=17-09-0001</v>
      </c>
    </row>
    <row r="54" spans="1:4" x14ac:dyDescent="0.25">
      <c r="A54" s="102" t="s">
        <v>25</v>
      </c>
      <c r="B54" s="102" t="s">
        <v>244</v>
      </c>
      <c r="C54" s="102" t="s">
        <v>302</v>
      </c>
      <c r="D54" s="159" t="str">
        <f>HYPERLINK(VLOOKUP(B54,'All Plan projects org by RTPID'!$B$2:$D$110,3,FALSE))</f>
        <v>http://projects.planbayarea.org/explore/explore.detail?rtpId=17-10-0014</v>
      </c>
    </row>
    <row r="55" spans="1:4" x14ac:dyDescent="0.25">
      <c r="A55" s="102" t="s">
        <v>25</v>
      </c>
      <c r="B55" s="102" t="s">
        <v>243</v>
      </c>
      <c r="C55" s="102" t="s">
        <v>303</v>
      </c>
      <c r="D55" s="159" t="str">
        <f>HYPERLINK(VLOOKUP(B55,'All Plan projects org by RTPID'!$B$2:$D$110,3,FALSE))</f>
        <v>http://projects.planbayarea.org/explore/explore.detail?rtpId=17-01-0001</v>
      </c>
    </row>
    <row r="56" spans="1:4" x14ac:dyDescent="0.25">
      <c r="A56" s="102" t="s">
        <v>25</v>
      </c>
      <c r="B56" s="102" t="s">
        <v>242</v>
      </c>
      <c r="C56" s="102" t="s">
        <v>304</v>
      </c>
      <c r="D56" s="159" t="str">
        <f>HYPERLINK(VLOOKUP(B56,'All Plan projects org by RTPID'!$B$2:$D$110,3,FALSE))</f>
        <v>http://projects.planbayarea.org/explore/explore.detail?rtpId=17-02-0003</v>
      </c>
    </row>
    <row r="57" spans="1:4" x14ac:dyDescent="0.25">
      <c r="A57" s="102" t="s">
        <v>25</v>
      </c>
      <c r="B57" s="102" t="s">
        <v>241</v>
      </c>
      <c r="C57" s="102" t="s">
        <v>305</v>
      </c>
      <c r="D57" s="159" t="str">
        <f>HYPERLINK(VLOOKUP(B57,'All Plan projects org by RTPID'!$B$2:$D$110,3,FALSE))</f>
        <v>http://projects.planbayarea.org/explore/explore.detail?rtpId=17-03-0005</v>
      </c>
    </row>
    <row r="58" spans="1:4" x14ac:dyDescent="0.25">
      <c r="A58" s="102" t="s">
        <v>25</v>
      </c>
      <c r="B58" s="102" t="s">
        <v>240</v>
      </c>
      <c r="C58" s="102" t="s">
        <v>306</v>
      </c>
      <c r="D58" s="159" t="str">
        <f>HYPERLINK(VLOOKUP(B58,'All Plan projects org by RTPID'!$B$2:$D$110,3,FALSE))</f>
        <v>http://projects.planbayarea.org/explore/explore.detail?rtpId=17-04-0001</v>
      </c>
    </row>
    <row r="59" spans="1:4" x14ac:dyDescent="0.25">
      <c r="A59" s="102" t="s">
        <v>25</v>
      </c>
      <c r="B59" s="102" t="s">
        <v>239</v>
      </c>
      <c r="C59" s="102" t="s">
        <v>307</v>
      </c>
      <c r="D59" s="159" t="str">
        <f>HYPERLINK(VLOOKUP(B59,'All Plan projects org by RTPID'!$B$2:$D$110,3,FALSE))</f>
        <v>http://projects.planbayarea.org/explore/explore.detail?rtpId=17-01-0004</v>
      </c>
    </row>
    <row r="60" spans="1:4" x14ac:dyDescent="0.25">
      <c r="A60" s="102" t="s">
        <v>25</v>
      </c>
      <c r="B60" s="102" t="s">
        <v>238</v>
      </c>
      <c r="C60" s="102" t="s">
        <v>308</v>
      </c>
      <c r="D60" s="159" t="str">
        <f>HYPERLINK(VLOOKUP(B60,'All Plan projects org by RTPID'!$B$2:$D$110,3,FALSE))</f>
        <v>http://projects.planbayarea.org/explore/explore.detail?rtpId=17-02-0005</v>
      </c>
    </row>
    <row r="61" spans="1:4" x14ac:dyDescent="0.25">
      <c r="A61" s="102" t="s">
        <v>25</v>
      </c>
      <c r="B61" s="102" t="s">
        <v>237</v>
      </c>
      <c r="C61" s="102" t="s">
        <v>309</v>
      </c>
      <c r="D61" s="159" t="str">
        <f>HYPERLINK(VLOOKUP(B61,'All Plan projects org by RTPID'!$B$2:$D$110,3,FALSE))</f>
        <v>http://projects.planbayarea.org/explore/explore.detail?rtpId=17-03-0016</v>
      </c>
    </row>
    <row r="62" spans="1:4" x14ac:dyDescent="0.25">
      <c r="A62" s="102" t="s">
        <v>25</v>
      </c>
      <c r="B62" s="102" t="s">
        <v>236</v>
      </c>
      <c r="C62" s="102" t="s">
        <v>310</v>
      </c>
      <c r="D62" s="159" t="str">
        <f>HYPERLINK(VLOOKUP(B62,'All Plan projects org by RTPID'!$B$2:$D$110,3,FALSE))</f>
        <v>http://projects.planbayarea.org/explore/explore.detail?rtpId=17-04-0003</v>
      </c>
    </row>
    <row r="63" spans="1:4" x14ac:dyDescent="0.25">
      <c r="A63" s="102" t="s">
        <v>25</v>
      </c>
      <c r="B63" s="102" t="s">
        <v>235</v>
      </c>
      <c r="C63" s="102" t="s">
        <v>311</v>
      </c>
      <c r="D63" s="159" t="str">
        <f>HYPERLINK(VLOOKUP(B63,'All Plan projects org by RTPID'!$B$2:$D$110,3,FALSE))</f>
        <v>http://projects.planbayarea.org/explore/explore.detail?rtpId=17-05-0004</v>
      </c>
    </row>
    <row r="64" spans="1:4" x14ac:dyDescent="0.25">
      <c r="A64" s="102" t="s">
        <v>25</v>
      </c>
      <c r="B64" s="102" t="s">
        <v>234</v>
      </c>
      <c r="C64" s="102" t="s">
        <v>312</v>
      </c>
      <c r="D64" s="159" t="str">
        <f>HYPERLINK(VLOOKUP(B64,'All Plan projects org by RTPID'!$B$2:$D$110,3,FALSE))</f>
        <v>http://projects.planbayarea.org/explore/explore.detail?rtpId=17-06-0003</v>
      </c>
    </row>
    <row r="65" spans="1:4" x14ac:dyDescent="0.25">
      <c r="A65" s="102" t="s">
        <v>25</v>
      </c>
      <c r="B65" s="102" t="s">
        <v>233</v>
      </c>
      <c r="C65" s="102" t="s">
        <v>313</v>
      </c>
      <c r="D65" s="159" t="str">
        <f>HYPERLINK(VLOOKUP(B65,'All Plan projects org by RTPID'!$B$2:$D$110,3,FALSE))</f>
        <v>http://projects.planbayarea.org/explore/explore.detail?rtpId=17-07-0003</v>
      </c>
    </row>
    <row r="66" spans="1:4" x14ac:dyDescent="0.25">
      <c r="A66" s="102" t="s">
        <v>25</v>
      </c>
      <c r="B66" s="102" t="s">
        <v>232</v>
      </c>
      <c r="C66" s="102" t="s">
        <v>314</v>
      </c>
      <c r="D66" s="159" t="str">
        <f>HYPERLINK(VLOOKUP(B66,'All Plan projects org by RTPID'!$B$2:$D$110,3,FALSE))</f>
        <v>http://projects.planbayarea.org/explore/explore.detail?rtpId=17-08-0005</v>
      </c>
    </row>
    <row r="67" spans="1:4" x14ac:dyDescent="0.25">
      <c r="A67" s="102" t="s">
        <v>25</v>
      </c>
      <c r="B67" s="102" t="s">
        <v>231</v>
      </c>
      <c r="C67" s="102" t="s">
        <v>315</v>
      </c>
      <c r="D67" s="159" t="str">
        <f>HYPERLINK(VLOOKUP(B67,'All Plan projects org by RTPID'!$B$2:$D$110,3,FALSE))</f>
        <v>http://projects.planbayarea.org/explore/explore.detail?rtpId=17-09-0003</v>
      </c>
    </row>
    <row r="68" spans="1:4" x14ac:dyDescent="0.25">
      <c r="A68" s="102" t="s">
        <v>25</v>
      </c>
      <c r="B68" s="102" t="s">
        <v>230</v>
      </c>
      <c r="C68" s="102" t="s">
        <v>229</v>
      </c>
      <c r="D68" s="159" t="str">
        <f>HYPERLINK(VLOOKUP(B68,'All Plan projects org by RTPID'!$B$2:$D$110,3,FALSE))</f>
        <v>http://projects.planbayarea.org/explore/explore.detail?rtpId=17-10-0034</v>
      </c>
    </row>
    <row r="69" spans="1:4" ht="30" x14ac:dyDescent="0.25">
      <c r="A69" s="120" t="s">
        <v>30</v>
      </c>
      <c r="B69" s="117" t="s">
        <v>263</v>
      </c>
      <c r="C69" s="117" t="s">
        <v>262</v>
      </c>
      <c r="D69" s="159" t="str">
        <f>HYPERLINK(VLOOKUP(B69,'All Plan projects org by RTPID'!$B$2:$D$110,3,FALSE))</f>
        <v>http://projects.planbayarea.org/explore/explore.detail?rtpId=17-10-0041</v>
      </c>
    </row>
    <row r="70" spans="1:4" ht="30" x14ac:dyDescent="0.25">
      <c r="A70" s="120" t="s">
        <v>30</v>
      </c>
      <c r="B70" s="117" t="s">
        <v>261</v>
      </c>
      <c r="C70" s="117" t="s">
        <v>260</v>
      </c>
      <c r="D70" s="159" t="str">
        <f>HYPERLINK(VLOOKUP(B70,'All Plan projects org by RTPID'!$B$2:$D$110,3,FALSE))</f>
        <v>http://projects.planbayarea.org/explore/explore.detail?rtpId=17-05-0019</v>
      </c>
    </row>
    <row r="71" spans="1:4" ht="30" x14ac:dyDescent="0.25">
      <c r="A71" s="120" t="s">
        <v>30</v>
      </c>
      <c r="B71" s="117" t="s">
        <v>259</v>
      </c>
      <c r="C71" s="117" t="s">
        <v>258</v>
      </c>
      <c r="D71" s="159" t="str">
        <f>HYPERLINK(VLOOKUP(B71,'All Plan projects org by RTPID'!$B$2:$D$110,3,FALSE))</f>
        <v>http://projects.planbayarea.org/explore/explore.detail?rtpId=17-02-0044</v>
      </c>
    </row>
    <row r="72" spans="1:4" ht="30" x14ac:dyDescent="0.25">
      <c r="A72" s="120" t="s">
        <v>30</v>
      </c>
      <c r="B72" s="117" t="s">
        <v>257</v>
      </c>
      <c r="C72" s="117" t="s">
        <v>256</v>
      </c>
      <c r="D72" s="159" t="str">
        <f>HYPERLINK(VLOOKUP(B72,'All Plan projects org by RTPID'!$B$2:$D$110,3,FALSE))</f>
        <v>http://projects.planbayarea.org/explore/explore.detail?rtpId=17-10-0042</v>
      </c>
    </row>
    <row r="73" spans="1:4" ht="30" x14ac:dyDescent="0.25">
      <c r="A73" s="120" t="s">
        <v>30</v>
      </c>
      <c r="B73" s="117" t="s">
        <v>255</v>
      </c>
      <c r="C73" s="117" t="s">
        <v>254</v>
      </c>
      <c r="D73" s="159" t="str">
        <f>HYPERLINK(VLOOKUP(B73,'All Plan projects org by RTPID'!$B$2:$D$110,3,FALSE))</f>
        <v>http://projects.planbayarea.org/explore/explore.detail?rtpId=17-01-0009</v>
      </c>
    </row>
    <row r="74" spans="1:4" ht="30" x14ac:dyDescent="0.25">
      <c r="A74" s="120" t="s">
        <v>30</v>
      </c>
      <c r="B74" s="117" t="s">
        <v>253</v>
      </c>
      <c r="C74" s="117" t="s">
        <v>252</v>
      </c>
      <c r="D74" s="159" t="str">
        <f>HYPERLINK(VLOOKUP(B74,'All Plan projects org by RTPID'!$B$2:$D$110,3,FALSE))</f>
        <v>http://projects.planbayarea.org/explore/explore.detail?rtpId=17-10-0040</v>
      </c>
    </row>
    <row r="75" spans="1:4" ht="30" x14ac:dyDescent="0.25">
      <c r="A75" s="120" t="s">
        <v>30</v>
      </c>
      <c r="B75" s="117" t="s">
        <v>251</v>
      </c>
      <c r="C75" s="117" t="s">
        <v>250</v>
      </c>
      <c r="D75" s="159" t="str">
        <f>HYPERLINK(VLOOKUP(B75,'All Plan projects org by RTPID'!$B$2:$D$110,3,FALSE))</f>
        <v>http://projects.planbayarea.org/explore/explore.detail?rtpId=17-02-0042</v>
      </c>
    </row>
    <row r="76" spans="1:4" x14ac:dyDescent="0.25">
      <c r="A76" s="104" t="s">
        <v>139</v>
      </c>
      <c r="B76" s="103" t="s">
        <v>151</v>
      </c>
      <c r="C76" s="103" t="s">
        <v>152</v>
      </c>
      <c r="D76" s="159" t="str">
        <f>HYPERLINK(VLOOKUP(B76,'All Plan projects org by RTPID'!$B$2:$D$110,3,FALSE))</f>
        <v>http://projects.planbayarea.org/explore/explore.detail?rtpId=17-10-0028</v>
      </c>
    </row>
    <row r="77" spans="1:4" x14ac:dyDescent="0.25">
      <c r="A77" s="117" t="s">
        <v>52</v>
      </c>
      <c r="B77" s="117" t="s">
        <v>173</v>
      </c>
      <c r="C77" s="117" t="s">
        <v>174</v>
      </c>
      <c r="D77" s="159" t="str">
        <f>HYPERLINK(VLOOKUP(B77,'All Plan projects org by RTPID'!$B$2:$D$110,3,FALSE))</f>
        <v>http://projects.planbayarea.org/explore/explore.detail?rtpId=17-07-0012</v>
      </c>
    </row>
    <row r="78" spans="1:4" x14ac:dyDescent="0.25">
      <c r="A78" s="104" t="s">
        <v>420</v>
      </c>
      <c r="B78" s="121" t="s">
        <v>24</v>
      </c>
      <c r="C78" s="121" t="s">
        <v>24</v>
      </c>
      <c r="D78" s="121"/>
    </row>
    <row r="79" spans="1:4" x14ac:dyDescent="0.25">
      <c r="A79" s="97" t="s">
        <v>432</v>
      </c>
      <c r="B79" s="230"/>
      <c r="C79" s="230"/>
      <c r="D79" s="230"/>
    </row>
    <row r="80" spans="1:4" ht="15.75" thickBot="1" x14ac:dyDescent="0.3">
      <c r="B80" s="27"/>
      <c r="C80" s="10"/>
      <c r="D80" s="10"/>
    </row>
    <row r="81" spans="1:4" ht="30" x14ac:dyDescent="0.25">
      <c r="A81" s="110" t="s">
        <v>32</v>
      </c>
      <c r="B81" s="54" t="s">
        <v>414</v>
      </c>
      <c r="C81" s="54" t="s">
        <v>415</v>
      </c>
      <c r="D81" s="54" t="s">
        <v>325</v>
      </c>
    </row>
    <row r="82" spans="1:4" x14ac:dyDescent="0.25">
      <c r="A82" s="108" t="s">
        <v>33</v>
      </c>
      <c r="B82" s="88"/>
      <c r="C82" s="66"/>
      <c r="D82" s="66"/>
    </row>
    <row r="83" spans="1:4" x14ac:dyDescent="0.25">
      <c r="A83" s="25" t="s">
        <v>34</v>
      </c>
      <c r="B83" s="25" t="s">
        <v>155</v>
      </c>
      <c r="C83" s="25" t="s">
        <v>156</v>
      </c>
      <c r="D83" s="159" t="str">
        <f>HYPERLINK(VLOOKUP(B83,'All Plan projects org by RTPID'!$B$2:$D$110,3,FALSE))</f>
        <v>http://projects.planbayarea.org/explore/explore.detail?rtpId=17-10-0038</v>
      </c>
    </row>
    <row r="84" spans="1:4" x14ac:dyDescent="0.25">
      <c r="A84" s="111" t="s">
        <v>36</v>
      </c>
      <c r="B84" s="111" t="s">
        <v>157</v>
      </c>
      <c r="C84" s="111" t="s">
        <v>158</v>
      </c>
      <c r="D84" s="159" t="str">
        <f>HYPERLINK(VLOOKUP(B84,'All Plan projects org by RTPID'!$B$2:$D$110,3,FALSE))</f>
        <v>http://projects.planbayarea.org/explore/explore.detail?rtpId=17-05-0013</v>
      </c>
    </row>
    <row r="85" spans="1:4" x14ac:dyDescent="0.25">
      <c r="A85" s="112" t="s">
        <v>39</v>
      </c>
      <c r="B85" s="112" t="s">
        <v>159</v>
      </c>
      <c r="C85" s="112" t="s">
        <v>160</v>
      </c>
      <c r="D85" s="159" t="str">
        <f>HYPERLINK(VLOOKUP(B85,'All Plan projects org by RTPID'!$B$2:$D$110,3,FALSE))</f>
        <v>http://projects.planbayarea.org/explore/explore.detail?rtpId=17-05-0021</v>
      </c>
    </row>
    <row r="86" spans="1:4" x14ac:dyDescent="0.25">
      <c r="A86" s="112" t="s">
        <v>39</v>
      </c>
      <c r="B86" s="112" t="s">
        <v>147</v>
      </c>
      <c r="C86" s="112" t="s">
        <v>148</v>
      </c>
      <c r="D86" s="159" t="str">
        <f>HYPERLINK(VLOOKUP(B86,'All Plan projects org by RTPID'!$B$2:$D$110,3,FALSE))</f>
        <v>http://projects.planbayarea.org/explore/explore.detail?rtpId=17-10-0005</v>
      </c>
    </row>
    <row r="87" spans="1:4" x14ac:dyDescent="0.25">
      <c r="A87" s="112" t="s">
        <v>39</v>
      </c>
      <c r="B87" s="112" t="s">
        <v>161</v>
      </c>
      <c r="C87" s="112" t="s">
        <v>162</v>
      </c>
      <c r="D87" s="159" t="str">
        <f>HYPERLINK(VLOOKUP(B87,'All Plan projects org by RTPID'!$B$2:$D$110,3,FALSE))</f>
        <v>http://projects.planbayarea.org/explore/explore.detail?rtpId=17-05-0016</v>
      </c>
    </row>
    <row r="88" spans="1:4" x14ac:dyDescent="0.25">
      <c r="A88" s="112" t="s">
        <v>39</v>
      </c>
      <c r="B88" s="112" t="s">
        <v>165</v>
      </c>
      <c r="C88" s="112" t="s">
        <v>166</v>
      </c>
      <c r="D88" s="159" t="str">
        <f>HYPERLINK(VLOOKUP(B88,'All Plan projects org by RTPID'!$B$2:$D$110,3,FALSE))</f>
        <v>http://projects.planbayarea.org/explore/explore.detail?rtpId=17-10-0001</v>
      </c>
    </row>
    <row r="89" spans="1:4" x14ac:dyDescent="0.25">
      <c r="A89" s="112" t="s">
        <v>39</v>
      </c>
      <c r="B89" s="112" t="s">
        <v>167</v>
      </c>
      <c r="C89" s="112" t="s">
        <v>168</v>
      </c>
      <c r="D89" s="159" t="str">
        <f>HYPERLINK(VLOOKUP(B89,'All Plan projects org by RTPID'!$B$2:$D$110,3,FALSE))</f>
        <v>http://projects.planbayarea.org/explore/explore.detail?rtpId=17-05-0014</v>
      </c>
    </row>
    <row r="90" spans="1:4" x14ac:dyDescent="0.25">
      <c r="A90" s="112" t="s">
        <v>39</v>
      </c>
      <c r="B90" s="112" t="s">
        <v>263</v>
      </c>
      <c r="C90" s="112" t="s">
        <v>262</v>
      </c>
      <c r="D90" s="159" t="str">
        <f>HYPERLINK(VLOOKUP(B90,'All Plan projects org by RTPID'!$B$2:$D$110,3,FALSE))</f>
        <v>http://projects.planbayarea.org/explore/explore.detail?rtpId=17-10-0041</v>
      </c>
    </row>
    <row r="91" spans="1:4" x14ac:dyDescent="0.25">
      <c r="A91" s="112" t="s">
        <v>39</v>
      </c>
      <c r="B91" s="112" t="s">
        <v>261</v>
      </c>
      <c r="C91" s="112" t="s">
        <v>260</v>
      </c>
      <c r="D91" s="159" t="str">
        <f>HYPERLINK(VLOOKUP(B91,'All Plan projects org by RTPID'!$B$2:$D$110,3,FALSE))</f>
        <v>http://projects.planbayarea.org/explore/explore.detail?rtpId=17-05-0019</v>
      </c>
    </row>
    <row r="92" spans="1:4" x14ac:dyDescent="0.25">
      <c r="A92" s="112" t="s">
        <v>39</v>
      </c>
      <c r="B92" s="112" t="s">
        <v>259</v>
      </c>
      <c r="C92" s="112" t="s">
        <v>258</v>
      </c>
      <c r="D92" s="159" t="str">
        <f>HYPERLINK(VLOOKUP(B92,'All Plan projects org by RTPID'!$B$2:$D$110,3,FALSE))</f>
        <v>http://projects.planbayarea.org/explore/explore.detail?rtpId=17-02-0044</v>
      </c>
    </row>
    <row r="93" spans="1:4" x14ac:dyDescent="0.25">
      <c r="A93" s="112" t="s">
        <v>39</v>
      </c>
      <c r="B93" s="112" t="s">
        <v>257</v>
      </c>
      <c r="C93" s="112" t="s">
        <v>256</v>
      </c>
      <c r="D93" s="159" t="str">
        <f>HYPERLINK(VLOOKUP(B93,'All Plan projects org by RTPID'!$B$2:$D$110,3,FALSE))</f>
        <v>http://projects.planbayarea.org/explore/explore.detail?rtpId=17-10-0042</v>
      </c>
    </row>
    <row r="94" spans="1:4" x14ac:dyDescent="0.25">
      <c r="A94" s="112" t="s">
        <v>39</v>
      </c>
      <c r="B94" s="112" t="s">
        <v>255</v>
      </c>
      <c r="C94" s="112" t="s">
        <v>254</v>
      </c>
      <c r="D94" s="159" t="str">
        <f>HYPERLINK(VLOOKUP(B94,'All Plan projects org by RTPID'!$B$2:$D$110,3,FALSE))</f>
        <v>http://projects.planbayarea.org/explore/explore.detail?rtpId=17-01-0009</v>
      </c>
    </row>
    <row r="95" spans="1:4" x14ac:dyDescent="0.25">
      <c r="A95" s="112" t="s">
        <v>39</v>
      </c>
      <c r="B95" s="112" t="s">
        <v>253</v>
      </c>
      <c r="C95" s="112" t="s">
        <v>252</v>
      </c>
      <c r="D95" s="159" t="str">
        <f>HYPERLINK(VLOOKUP(B95,'All Plan projects org by RTPID'!$B$2:$D$110,3,FALSE))</f>
        <v>http://projects.planbayarea.org/explore/explore.detail?rtpId=17-10-0040</v>
      </c>
    </row>
    <row r="96" spans="1:4" x14ac:dyDescent="0.25">
      <c r="A96" s="112" t="s">
        <v>39</v>
      </c>
      <c r="B96" s="112" t="s">
        <v>251</v>
      </c>
      <c r="C96" s="112" t="s">
        <v>250</v>
      </c>
      <c r="D96" s="159" t="str">
        <f>HYPERLINK(VLOOKUP(B96,'All Plan projects org by RTPID'!$B$2:$D$110,3,FALSE))</f>
        <v>http://projects.planbayarea.org/explore/explore.detail?rtpId=17-02-0042</v>
      </c>
    </row>
    <row r="97" spans="1:5" x14ac:dyDescent="0.25">
      <c r="A97" s="113" t="s">
        <v>41</v>
      </c>
      <c r="B97" s="113" t="s">
        <v>163</v>
      </c>
      <c r="C97" s="113" t="s">
        <v>164</v>
      </c>
      <c r="D97" s="159" t="str">
        <f>HYPERLINK(VLOOKUP(B97,'All Plan projects org by RTPID'!$B$2:$D$110,3,FALSE))</f>
        <v>http://projects.planbayarea.org/explore/explore.detail?rtpId=17-10-0003</v>
      </c>
    </row>
    <row r="98" spans="1:5" x14ac:dyDescent="0.25">
      <c r="A98" s="113" t="s">
        <v>41</v>
      </c>
      <c r="B98" s="113" t="s">
        <v>165</v>
      </c>
      <c r="C98" s="113" t="s">
        <v>166</v>
      </c>
      <c r="D98" s="159" t="str">
        <f>HYPERLINK(VLOOKUP(B98,'All Plan projects org by RTPID'!$B$2:$D$110,3,FALSE))</f>
        <v>http://projects.planbayarea.org/explore/explore.detail?rtpId=17-10-0001</v>
      </c>
    </row>
    <row r="99" spans="1:5" x14ac:dyDescent="0.25">
      <c r="A99" s="112" t="s">
        <v>42</v>
      </c>
      <c r="B99" s="121" t="s">
        <v>24</v>
      </c>
      <c r="C99" s="121" t="s">
        <v>24</v>
      </c>
      <c r="D99" s="121"/>
    </row>
    <row r="100" spans="1:5" x14ac:dyDescent="0.25">
      <c r="A100" s="112" t="s">
        <v>460</v>
      </c>
      <c r="B100" s="230"/>
      <c r="C100" s="121"/>
      <c r="D100" s="121"/>
    </row>
    <row r="101" spans="1:5" x14ac:dyDescent="0.25">
      <c r="A101" s="112"/>
      <c r="B101" s="27"/>
      <c r="C101" s="30"/>
      <c r="D101" s="30"/>
    </row>
    <row r="102" spans="1:5" x14ac:dyDescent="0.25">
      <c r="A102" s="108" t="s">
        <v>43</v>
      </c>
      <c r="B102" s="88"/>
      <c r="C102" s="66"/>
      <c r="D102" s="66"/>
    </row>
    <row r="103" spans="1:5" x14ac:dyDescent="0.25">
      <c r="A103" s="25" t="s">
        <v>44</v>
      </c>
      <c r="B103" s="25" t="s">
        <v>169</v>
      </c>
      <c r="C103" s="25" t="s">
        <v>170</v>
      </c>
      <c r="D103" s="159" t="str">
        <f>HYPERLINK(VLOOKUP(B103,'All Plan projects org by RTPID'!$B$2:$D$110,3,FALSE))</f>
        <v>http://projects.planbayarea.org/explore/explore.detail?rtpId=17-01-0062</v>
      </c>
    </row>
    <row r="104" spans="1:5" x14ac:dyDescent="0.25">
      <c r="A104" s="111" t="s">
        <v>47</v>
      </c>
      <c r="B104" s="111" t="s">
        <v>171</v>
      </c>
      <c r="C104" s="111" t="s">
        <v>172</v>
      </c>
      <c r="D104" s="159" t="str">
        <f>HYPERLINK(VLOOKUP(B104,'All Plan projects org by RTPID'!$B$2:$D$110,3,FALSE))</f>
        <v>http://projects.planbayarea.org/explore/explore.detail?rtpId=17-07-0061</v>
      </c>
    </row>
    <row r="105" spans="1:5" x14ac:dyDescent="0.25">
      <c r="A105" s="25" t="s">
        <v>49</v>
      </c>
      <c r="B105" s="25" t="s">
        <v>173</v>
      </c>
      <c r="C105" s="25" t="s">
        <v>174</v>
      </c>
      <c r="D105" s="159" t="str">
        <f>HYPERLINK(VLOOKUP(B105,'All Plan projects org by RTPID'!$B$2:$D$110,3,FALSE))</f>
        <v>http://projects.planbayarea.org/explore/explore.detail?rtpId=17-07-0012</v>
      </c>
    </row>
    <row r="106" spans="1:5" x14ac:dyDescent="0.25">
      <c r="A106" s="111" t="s">
        <v>137</v>
      </c>
      <c r="B106" s="111" t="s">
        <v>175</v>
      </c>
      <c r="C106" s="111" t="s">
        <v>176</v>
      </c>
      <c r="D106" s="159" t="str">
        <f>HYPERLINK(VLOOKUP(B106,'All Plan projects org by RTPID'!$B$2:$D$110,3,FALSE))</f>
        <v>http://projects.planbayarea.org/explore/explore.detail?rtpId=17-01-0008</v>
      </c>
    </row>
    <row r="107" spans="1:5" x14ac:dyDescent="0.25">
      <c r="A107" s="111" t="s">
        <v>137</v>
      </c>
      <c r="B107" s="111" t="s">
        <v>177</v>
      </c>
      <c r="C107" s="111" t="s">
        <v>178</v>
      </c>
      <c r="D107" s="159" t="str">
        <f>HYPERLINK(VLOOKUP(B107,'All Plan projects org by RTPID'!$B$2:$D$110,3,FALSE))</f>
        <v>http://projects.planbayarea.org/explore/explore.detail?rtpId=17-01-0059</v>
      </c>
    </row>
    <row r="108" spans="1:5" x14ac:dyDescent="0.25">
      <c r="A108" s="208" t="s">
        <v>435</v>
      </c>
      <c r="B108" s="111"/>
      <c r="C108" s="122"/>
      <c r="D108" s="159"/>
      <c r="E108" s="122"/>
    </row>
    <row r="109" spans="1:5" x14ac:dyDescent="0.25">
      <c r="A109" s="47" t="s">
        <v>445</v>
      </c>
      <c r="B109" s="111"/>
      <c r="C109" s="199" t="s">
        <v>453</v>
      </c>
      <c r="D109" s="159"/>
      <c r="E109" s="199" t="s">
        <v>453</v>
      </c>
    </row>
    <row r="110" spans="1:5" x14ac:dyDescent="0.25">
      <c r="A110" s="208" t="s">
        <v>446</v>
      </c>
      <c r="B110" s="111"/>
      <c r="C110" s="122" t="s">
        <v>455</v>
      </c>
      <c r="D110" s="159"/>
      <c r="E110" s="122" t="s">
        <v>455</v>
      </c>
    </row>
    <row r="111" spans="1:5" x14ac:dyDescent="0.25">
      <c r="A111" s="25"/>
      <c r="B111" s="82"/>
      <c r="C111" s="30"/>
      <c r="D111" s="30"/>
    </row>
    <row r="112" spans="1:5" x14ac:dyDescent="0.25">
      <c r="A112" s="114" t="s">
        <v>53</v>
      </c>
      <c r="B112" s="88"/>
      <c r="C112" s="66"/>
      <c r="D112" s="66"/>
    </row>
    <row r="113" spans="1:4" x14ac:dyDescent="0.25">
      <c r="A113" s="25" t="s">
        <v>54</v>
      </c>
      <c r="B113" s="25" t="s">
        <v>264</v>
      </c>
      <c r="C113" s="25" t="s">
        <v>265</v>
      </c>
      <c r="D113" s="159" t="str">
        <f>HYPERLINK(VLOOKUP(B113,'All Plan projects org by RTPID'!$B$2:$D$110,3,FALSE))</f>
        <v>http://projects.planbayarea.org/explore/explore.detail?rtpId=17-02-0051</v>
      </c>
    </row>
    <row r="114" spans="1:4" x14ac:dyDescent="0.25">
      <c r="A114" s="25" t="s">
        <v>54</v>
      </c>
      <c r="B114" s="25" t="s">
        <v>266</v>
      </c>
      <c r="C114" s="25" t="s">
        <v>267</v>
      </c>
      <c r="D114" s="159" t="str">
        <f>HYPERLINK(VLOOKUP(B114,'All Plan projects org by RTPID'!$B$2:$D$110,3,FALSE))</f>
        <v>http://projects.planbayarea.org/explore/explore.detail?rtpId=17-02-0019</v>
      </c>
    </row>
    <row r="115" spans="1:4" x14ac:dyDescent="0.25">
      <c r="A115" s="111" t="s">
        <v>55</v>
      </c>
      <c r="B115" s="111" t="s">
        <v>268</v>
      </c>
      <c r="C115" s="111" t="s">
        <v>269</v>
      </c>
      <c r="D115" s="159" t="str">
        <f>HYPERLINK(VLOOKUP(B115,'All Plan projects org by RTPID'!$B$2:$D$110,3,FALSE))</f>
        <v>http://projects.planbayarea.org/explore/explore.detail?rtpId=17-03-0006</v>
      </c>
    </row>
    <row r="116" spans="1:4" x14ac:dyDescent="0.25">
      <c r="A116" s="111" t="s">
        <v>55</v>
      </c>
      <c r="B116" s="111" t="s">
        <v>270</v>
      </c>
      <c r="C116" s="111" t="s">
        <v>271</v>
      </c>
      <c r="D116" s="159" t="str">
        <f>HYPERLINK(VLOOKUP(B116,'All Plan projects org by RTPID'!$B$2:$D$110,3,FALSE))</f>
        <v>http://projects.planbayarea.org/explore/explore.detail?rtpId=17-09-0006</v>
      </c>
    </row>
    <row r="117" spans="1:4" x14ac:dyDescent="0.25">
      <c r="A117" s="25" t="s">
        <v>58</v>
      </c>
      <c r="B117" s="25" t="s">
        <v>272</v>
      </c>
      <c r="C117" s="25" t="s">
        <v>273</v>
      </c>
      <c r="D117" s="159" t="str">
        <f>HYPERLINK(VLOOKUP(B117,'All Plan projects org by RTPID'!$B$2:$D$110,3,FALSE))</f>
        <v>http://projects.planbayarea.org/explore/explore.detail?rtpId=17-08-0009</v>
      </c>
    </row>
    <row r="118" spans="1:4" x14ac:dyDescent="0.25">
      <c r="A118" s="47" t="s">
        <v>418</v>
      </c>
      <c r="B118" s="160" t="s">
        <v>421</v>
      </c>
      <c r="C118" s="161" t="s">
        <v>422</v>
      </c>
      <c r="D118" s="159" t="str">
        <f>HYPERLINK(VLOOKUP(B118,'All Plan projects org by RTPID'!$B$2:$D$110,3,FALSE))</f>
        <v>http://projects.planbayarea.org/explore/explore.detail?rtpId=17-08-0017</v>
      </c>
    </row>
    <row r="119" spans="1:4" x14ac:dyDescent="0.25">
      <c r="A119" s="15" t="s">
        <v>419</v>
      </c>
      <c r="B119" s="25" t="s">
        <v>194</v>
      </c>
      <c r="C119" s="25" t="s">
        <v>193</v>
      </c>
      <c r="D119" s="159" t="str">
        <f>HYPERLINK(VLOOKUP(B119,'All Plan projects org by RTPID'!$B$2:$D$110,3,FALSE))</f>
        <v>http://projects.planbayarea.org/explore/explore.detail?rtpId=17-10-0044</v>
      </c>
    </row>
    <row r="120" spans="1:4" x14ac:dyDescent="0.25">
      <c r="A120" s="15" t="s">
        <v>419</v>
      </c>
      <c r="B120" s="25" t="s">
        <v>182</v>
      </c>
      <c r="C120" s="25" t="s">
        <v>181</v>
      </c>
      <c r="D120" s="159" t="str">
        <f>HYPERLINK(VLOOKUP(B120,'All Plan projects org by RTPID'!$B$2:$D$110,3,FALSE))</f>
        <v>http://projects.planbayarea.org/explore/explore.detail?rtpId=17-10-0059</v>
      </c>
    </row>
    <row r="121" spans="1:4" x14ac:dyDescent="0.25">
      <c r="A121" s="111" t="s">
        <v>62</v>
      </c>
      <c r="B121" s="111" t="s">
        <v>274</v>
      </c>
      <c r="C121" s="111" t="s">
        <v>275</v>
      </c>
      <c r="D121" s="159" t="str">
        <f>HYPERLINK(VLOOKUP(B121,'All Plan projects org by RTPID'!$B$2:$D$110,3,FALSE))</f>
        <v>http://projects.planbayarea.org/explore/explore.detail?rtpId=17-10-0037</v>
      </c>
    </row>
    <row r="122" spans="1:4" x14ac:dyDescent="0.25">
      <c r="A122" s="25" t="s">
        <v>64</v>
      </c>
      <c r="B122" s="25" t="s">
        <v>278</v>
      </c>
      <c r="C122" s="25" t="s">
        <v>279</v>
      </c>
      <c r="D122" s="159" t="str">
        <f>HYPERLINK(VLOOKUP(B122,'All Plan projects org by RTPID'!$B$2:$D$110,3,FALSE))</f>
        <v>http://projects.planbayarea.org/explore/explore.detail?rtpId=17-03-0013</v>
      </c>
    </row>
    <row r="123" spans="1:4" x14ac:dyDescent="0.25">
      <c r="A123" s="113" t="s">
        <v>67</v>
      </c>
      <c r="B123" s="113" t="s">
        <v>276</v>
      </c>
      <c r="C123" s="113" t="s">
        <v>277</v>
      </c>
      <c r="D123" s="159" t="str">
        <f>HYPERLINK(VLOOKUP(B123,'All Plan projects org by RTPID'!$B$2:$D$110,3,FALSE))</f>
        <v>http://projects.planbayarea.org/explore/explore.detail?rtpId=17-03-0007</v>
      </c>
    </row>
    <row r="124" spans="1:4" x14ac:dyDescent="0.25">
      <c r="A124" s="115" t="s">
        <v>69</v>
      </c>
      <c r="B124" s="115" t="s">
        <v>280</v>
      </c>
      <c r="C124" s="115" t="s">
        <v>281</v>
      </c>
      <c r="D124" s="159" t="str">
        <f>HYPERLINK(VLOOKUP(B124,'All Plan projects org by RTPID'!$B$2:$D$110,3,FALSE))</f>
        <v>http://projects.planbayarea.org/explore/explore.detail?rtpId=17-10-0010</v>
      </c>
    </row>
    <row r="125" spans="1:4" x14ac:dyDescent="0.25">
      <c r="A125" s="115" t="s">
        <v>69</v>
      </c>
      <c r="B125" s="115" t="s">
        <v>282</v>
      </c>
      <c r="C125" s="115" t="s">
        <v>283</v>
      </c>
      <c r="D125" s="159" t="str">
        <f>HYPERLINK(VLOOKUP(B125,'All Plan projects org by RTPID'!$B$2:$D$110,3,FALSE))</f>
        <v>http://projects.planbayarea.org/explore/explore.detail?rtpId=17-08-0001</v>
      </c>
    </row>
    <row r="126" spans="1:4" x14ac:dyDescent="0.25">
      <c r="A126" s="115" t="s">
        <v>69</v>
      </c>
      <c r="B126" s="115" t="s">
        <v>284</v>
      </c>
      <c r="C126" s="115" t="s">
        <v>285</v>
      </c>
      <c r="D126" s="159" t="str">
        <f>HYPERLINK(VLOOKUP(B126,'All Plan projects org by RTPID'!$B$2:$D$110,3,FALSE))</f>
        <v>http://projects.planbayarea.org/explore/explore.detail?rtpId=17-09-0017</v>
      </c>
    </row>
    <row r="127" spans="1:4" x14ac:dyDescent="0.25">
      <c r="A127" s="115" t="s">
        <v>69</v>
      </c>
      <c r="B127" s="115" t="s">
        <v>286</v>
      </c>
      <c r="C127" s="115" t="s">
        <v>176</v>
      </c>
      <c r="D127" s="159" t="str">
        <f>HYPERLINK(VLOOKUP(B127,'All Plan projects org by RTPID'!$B$2:$D$110,3,FALSE))</f>
        <v>http://projects.planbayarea.org/explore/explore.detail?rtpId=17-03-0005</v>
      </c>
    </row>
    <row r="128" spans="1:4" x14ac:dyDescent="0.25">
      <c r="A128" s="115" t="s">
        <v>69</v>
      </c>
      <c r="B128" s="115" t="s">
        <v>287</v>
      </c>
      <c r="C128" s="115" t="s">
        <v>176</v>
      </c>
      <c r="D128" s="159" t="str">
        <f>HYPERLINK(VLOOKUP(B128,'All Plan projects org by RTPID'!$B$2:$D$110,3,FALSE))</f>
        <v>http://projects.planbayarea.org/explore/explore.detail?rtpId=17-04-0006</v>
      </c>
    </row>
  </sheetData>
  <sheetProtection algorithmName="SHA-512" hashValue="BZ12Wjdh5py7J5J4DiVBuMtmFr275Ifz2mjt8gtorAsuszCyzS44gaUX2VJmN9fgZ7fKIEbMSHtRRc1ZExohOg==" saltValue="kbLz0WzyT8RoXuF7qckFpA==" spinCount="100000" sheet="1" objects="1" scenarios="1"/>
  <hyperlinks>
    <hyperlink ref="C109" r:id="rId1"/>
    <hyperlink ref="C110" r:id="rId2"/>
    <hyperlink ref="E109" r:id="rId3"/>
    <hyperlink ref="E110" r:id="rId4"/>
  </hyperlinks>
  <pageMargins left="0.7" right="0.7" top="0.75" bottom="0.75" header="0.3" footer="0.3"/>
  <pageSetup orientation="portrait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zoomScale="70" zoomScaleNormal="70" workbookViewId="0">
      <selection activeCell="D25" sqref="D25"/>
    </sheetView>
  </sheetViews>
  <sheetFormatPr defaultRowHeight="15" x14ac:dyDescent="0.25"/>
  <cols>
    <col min="1" max="1" width="106.5703125" customWidth="1"/>
    <col min="2" max="2" width="27.5703125" customWidth="1"/>
    <col min="3" max="3" width="64.7109375" customWidth="1"/>
    <col min="4" max="4" width="81.85546875" customWidth="1"/>
  </cols>
  <sheetData>
    <row r="1" spans="1:4" x14ac:dyDescent="0.25">
      <c r="A1" s="13" t="s">
        <v>322</v>
      </c>
      <c r="B1" s="13" t="s">
        <v>323</v>
      </c>
      <c r="C1" s="13" t="s">
        <v>324</v>
      </c>
      <c r="D1" s="94" t="s">
        <v>325</v>
      </c>
    </row>
    <row r="2" spans="1:4" x14ac:dyDescent="0.25">
      <c r="A2" s="13" t="s">
        <v>25</v>
      </c>
      <c r="B2" s="13" t="s">
        <v>243</v>
      </c>
      <c r="C2" s="13" t="s">
        <v>303</v>
      </c>
      <c r="D2" s="100" t="s">
        <v>327</v>
      </c>
    </row>
    <row r="3" spans="1:4" x14ac:dyDescent="0.25">
      <c r="A3" s="13" t="s">
        <v>25</v>
      </c>
      <c r="B3" s="13" t="s">
        <v>239</v>
      </c>
      <c r="C3" s="13" t="s">
        <v>307</v>
      </c>
      <c r="D3" s="100" t="s">
        <v>328</v>
      </c>
    </row>
    <row r="4" spans="1:4" x14ac:dyDescent="0.25">
      <c r="A4" s="97" t="s">
        <v>12</v>
      </c>
      <c r="B4" s="13" t="s">
        <v>175</v>
      </c>
      <c r="C4" s="13" t="s">
        <v>317</v>
      </c>
      <c r="D4" s="100" t="s">
        <v>329</v>
      </c>
    </row>
    <row r="5" spans="1:4" x14ac:dyDescent="0.25">
      <c r="A5" s="13" t="s">
        <v>137</v>
      </c>
      <c r="B5" s="96" t="s">
        <v>175</v>
      </c>
      <c r="C5" s="96" t="s">
        <v>317</v>
      </c>
      <c r="D5" s="100" t="s">
        <v>329</v>
      </c>
    </row>
    <row r="6" spans="1:4" ht="30" x14ac:dyDescent="0.25">
      <c r="A6" s="97" t="s">
        <v>30</v>
      </c>
      <c r="B6" s="13" t="s">
        <v>255</v>
      </c>
      <c r="C6" s="13" t="s">
        <v>254</v>
      </c>
      <c r="D6" s="100" t="s">
        <v>330</v>
      </c>
    </row>
    <row r="7" spans="1:4" x14ac:dyDescent="0.25">
      <c r="A7" s="96" t="s">
        <v>39</v>
      </c>
      <c r="B7" s="13" t="s">
        <v>255</v>
      </c>
      <c r="C7" s="13" t="s">
        <v>254</v>
      </c>
      <c r="D7" s="100" t="s">
        <v>330</v>
      </c>
    </row>
    <row r="8" spans="1:4" x14ac:dyDescent="0.25">
      <c r="A8" s="13" t="s">
        <v>22</v>
      </c>
      <c r="B8" s="13" t="s">
        <v>222</v>
      </c>
      <c r="C8" s="13" t="s">
        <v>221</v>
      </c>
      <c r="D8" s="100" t="s">
        <v>331</v>
      </c>
    </row>
    <row r="9" spans="1:4" x14ac:dyDescent="0.25">
      <c r="A9" s="13" t="s">
        <v>22</v>
      </c>
      <c r="B9" s="13" t="s">
        <v>216</v>
      </c>
      <c r="C9" s="13" t="s">
        <v>215</v>
      </c>
      <c r="D9" s="100" t="s">
        <v>332</v>
      </c>
    </row>
    <row r="10" spans="1:4" x14ac:dyDescent="0.25">
      <c r="A10" s="13" t="s">
        <v>22</v>
      </c>
      <c r="B10" s="13" t="s">
        <v>212</v>
      </c>
      <c r="C10" s="13" t="s">
        <v>211</v>
      </c>
      <c r="D10" s="100" t="s">
        <v>333</v>
      </c>
    </row>
    <row r="11" spans="1:4" x14ac:dyDescent="0.25">
      <c r="A11" s="13" t="s">
        <v>22</v>
      </c>
      <c r="B11" s="13" t="s">
        <v>220</v>
      </c>
      <c r="C11" s="13" t="s">
        <v>219</v>
      </c>
      <c r="D11" s="100" t="s">
        <v>334</v>
      </c>
    </row>
    <row r="12" spans="1:4" x14ac:dyDescent="0.25">
      <c r="A12" s="13" t="s">
        <v>22</v>
      </c>
      <c r="B12" s="13" t="s">
        <v>208</v>
      </c>
      <c r="C12" s="13" t="s">
        <v>207</v>
      </c>
      <c r="D12" s="100" t="s">
        <v>335</v>
      </c>
    </row>
    <row r="13" spans="1:4" x14ac:dyDescent="0.25">
      <c r="A13" s="13" t="s">
        <v>22</v>
      </c>
      <c r="B13" s="13" t="s">
        <v>224</v>
      </c>
      <c r="C13" s="13" t="s">
        <v>223</v>
      </c>
      <c r="D13" s="100" t="s">
        <v>336</v>
      </c>
    </row>
    <row r="14" spans="1:4" x14ac:dyDescent="0.25">
      <c r="A14" s="13" t="s">
        <v>22</v>
      </c>
      <c r="B14" s="13" t="s">
        <v>210</v>
      </c>
      <c r="C14" s="13" t="s">
        <v>209</v>
      </c>
      <c r="D14" s="100" t="s">
        <v>337</v>
      </c>
    </row>
    <row r="15" spans="1:4" x14ac:dyDescent="0.25">
      <c r="A15" s="13" t="s">
        <v>22</v>
      </c>
      <c r="B15" s="13" t="s">
        <v>226</v>
      </c>
      <c r="C15" s="13" t="s">
        <v>225</v>
      </c>
      <c r="D15" s="100" t="s">
        <v>338</v>
      </c>
    </row>
    <row r="16" spans="1:4" x14ac:dyDescent="0.25">
      <c r="A16" s="13" t="s">
        <v>22</v>
      </c>
      <c r="B16" s="13" t="s">
        <v>228</v>
      </c>
      <c r="C16" s="13" t="s">
        <v>227</v>
      </c>
      <c r="D16" s="100" t="s">
        <v>339</v>
      </c>
    </row>
    <row r="17" spans="1:4" x14ac:dyDescent="0.25">
      <c r="A17" s="13" t="s">
        <v>22</v>
      </c>
      <c r="B17" s="13" t="s">
        <v>214</v>
      </c>
      <c r="C17" s="13" t="s">
        <v>213</v>
      </c>
      <c r="D17" s="100" t="s">
        <v>341</v>
      </c>
    </row>
    <row r="18" spans="1:4" x14ac:dyDescent="0.25">
      <c r="A18" s="13" t="s">
        <v>22</v>
      </c>
      <c r="B18" s="13" t="s">
        <v>218</v>
      </c>
      <c r="C18" s="13" t="s">
        <v>217</v>
      </c>
      <c r="D18" s="100" t="s">
        <v>340</v>
      </c>
    </row>
    <row r="19" spans="1:4" x14ac:dyDescent="0.25">
      <c r="A19" s="13" t="s">
        <v>137</v>
      </c>
      <c r="B19" s="96" t="s">
        <v>177</v>
      </c>
      <c r="C19" s="96" t="s">
        <v>178</v>
      </c>
      <c r="D19" s="100" t="s">
        <v>342</v>
      </c>
    </row>
    <row r="20" spans="1:4" x14ac:dyDescent="0.25">
      <c r="A20" s="13" t="s">
        <v>44</v>
      </c>
      <c r="B20" s="96" t="s">
        <v>169</v>
      </c>
      <c r="C20" s="96" t="s">
        <v>170</v>
      </c>
      <c r="D20" s="100" t="s">
        <v>343</v>
      </c>
    </row>
    <row r="21" spans="1:4" x14ac:dyDescent="0.25">
      <c r="A21" s="13" t="s">
        <v>25</v>
      </c>
      <c r="B21" s="13" t="s">
        <v>242</v>
      </c>
      <c r="C21" s="13" t="s">
        <v>304</v>
      </c>
      <c r="D21" s="100" t="s">
        <v>344</v>
      </c>
    </row>
    <row r="22" spans="1:4" x14ac:dyDescent="0.25">
      <c r="A22" s="13" t="s">
        <v>25</v>
      </c>
      <c r="B22" s="13" t="s">
        <v>238</v>
      </c>
      <c r="C22" s="13" t="s">
        <v>308</v>
      </c>
      <c r="D22" s="100" t="s">
        <v>345</v>
      </c>
    </row>
    <row r="23" spans="1:4" x14ac:dyDescent="0.25">
      <c r="A23" s="97" t="s">
        <v>12</v>
      </c>
      <c r="B23" s="13" t="s">
        <v>288</v>
      </c>
      <c r="C23" s="13" t="s">
        <v>318</v>
      </c>
      <c r="D23" s="100" t="s">
        <v>346</v>
      </c>
    </row>
    <row r="24" spans="1:4" x14ac:dyDescent="0.25">
      <c r="A24" s="13" t="s">
        <v>54</v>
      </c>
      <c r="B24" s="96" t="s">
        <v>266</v>
      </c>
      <c r="C24" s="96" t="s">
        <v>267</v>
      </c>
      <c r="D24" s="100" t="s">
        <v>347</v>
      </c>
    </row>
    <row r="25" spans="1:4" x14ac:dyDescent="0.25">
      <c r="A25" s="13" t="s">
        <v>10</v>
      </c>
      <c r="B25" s="13" t="s">
        <v>251</v>
      </c>
      <c r="C25" s="13" t="s">
        <v>250</v>
      </c>
      <c r="D25" s="100" t="s">
        <v>348</v>
      </c>
    </row>
    <row r="26" spans="1:4" ht="30" x14ac:dyDescent="0.25">
      <c r="A26" s="97" t="s">
        <v>30</v>
      </c>
      <c r="B26" s="13" t="s">
        <v>251</v>
      </c>
      <c r="C26" s="13" t="s">
        <v>250</v>
      </c>
      <c r="D26" s="100" t="s">
        <v>348</v>
      </c>
    </row>
    <row r="27" spans="1:4" x14ac:dyDescent="0.25">
      <c r="A27" s="96" t="s">
        <v>39</v>
      </c>
      <c r="B27" s="13" t="s">
        <v>251</v>
      </c>
      <c r="C27" s="13" t="s">
        <v>250</v>
      </c>
      <c r="D27" s="100" t="s">
        <v>348</v>
      </c>
    </row>
    <row r="28" spans="1:4" ht="30" x14ac:dyDescent="0.25">
      <c r="A28" s="97" t="s">
        <v>30</v>
      </c>
      <c r="B28" s="13" t="s">
        <v>259</v>
      </c>
      <c r="C28" s="13" t="s">
        <v>258</v>
      </c>
      <c r="D28" s="100" t="s">
        <v>349</v>
      </c>
    </row>
    <row r="29" spans="1:4" x14ac:dyDescent="0.25">
      <c r="A29" s="96" t="s">
        <v>39</v>
      </c>
      <c r="B29" s="13" t="s">
        <v>259</v>
      </c>
      <c r="C29" s="13" t="s">
        <v>258</v>
      </c>
      <c r="D29" s="100" t="s">
        <v>349</v>
      </c>
    </row>
    <row r="30" spans="1:4" x14ac:dyDescent="0.25">
      <c r="A30" s="97" t="s">
        <v>12</v>
      </c>
      <c r="B30" s="13" t="s">
        <v>264</v>
      </c>
      <c r="C30" s="13" t="s">
        <v>265</v>
      </c>
      <c r="D30" s="100" t="s">
        <v>350</v>
      </c>
    </row>
    <row r="31" spans="1:4" x14ac:dyDescent="0.25">
      <c r="A31" s="13" t="s">
        <v>54</v>
      </c>
      <c r="B31" s="96" t="s">
        <v>264</v>
      </c>
      <c r="C31" s="96" t="s">
        <v>265</v>
      </c>
      <c r="D31" s="100" t="s">
        <v>350</v>
      </c>
    </row>
    <row r="32" spans="1:4" x14ac:dyDescent="0.25">
      <c r="A32" s="13" t="s">
        <v>25</v>
      </c>
      <c r="B32" s="13" t="s">
        <v>241</v>
      </c>
      <c r="C32" s="13" t="s">
        <v>305</v>
      </c>
      <c r="D32" s="100" t="s">
        <v>351</v>
      </c>
    </row>
    <row r="33" spans="1:4" x14ac:dyDescent="0.25">
      <c r="A33" s="97" t="s">
        <v>12</v>
      </c>
      <c r="B33" s="13" t="s">
        <v>286</v>
      </c>
      <c r="C33" s="13" t="s">
        <v>319</v>
      </c>
      <c r="D33" s="100" t="s">
        <v>351</v>
      </c>
    </row>
    <row r="34" spans="1:4" x14ac:dyDescent="0.25">
      <c r="A34" s="96" t="s">
        <v>69</v>
      </c>
      <c r="B34" s="96" t="s">
        <v>286</v>
      </c>
      <c r="C34" s="96" t="s">
        <v>176</v>
      </c>
      <c r="D34" s="100" t="s">
        <v>351</v>
      </c>
    </row>
    <row r="35" spans="1:4" x14ac:dyDescent="0.25">
      <c r="A35" s="13" t="s">
        <v>55</v>
      </c>
      <c r="B35" s="96" t="s">
        <v>268</v>
      </c>
      <c r="C35" s="96" t="s">
        <v>269</v>
      </c>
      <c r="D35" s="100" t="s">
        <v>352</v>
      </c>
    </row>
    <row r="36" spans="1:4" x14ac:dyDescent="0.25">
      <c r="A36" s="96" t="s">
        <v>67</v>
      </c>
      <c r="B36" s="96" t="s">
        <v>276</v>
      </c>
      <c r="C36" s="96" t="s">
        <v>277</v>
      </c>
      <c r="D36" s="100" t="s">
        <v>353</v>
      </c>
    </row>
    <row r="37" spans="1:4" x14ac:dyDescent="0.25">
      <c r="A37" s="13" t="s">
        <v>64</v>
      </c>
      <c r="B37" s="96" t="s">
        <v>278</v>
      </c>
      <c r="C37" s="96" t="s">
        <v>279</v>
      </c>
      <c r="D37" s="100" t="s">
        <v>354</v>
      </c>
    </row>
    <row r="38" spans="1:4" x14ac:dyDescent="0.25">
      <c r="A38" s="13" t="s">
        <v>25</v>
      </c>
      <c r="B38" s="13" t="s">
        <v>237</v>
      </c>
      <c r="C38" s="13" t="s">
        <v>309</v>
      </c>
      <c r="D38" s="100" t="s">
        <v>355</v>
      </c>
    </row>
    <row r="39" spans="1:4" x14ac:dyDescent="0.25">
      <c r="A39" s="13" t="s">
        <v>25</v>
      </c>
      <c r="B39" s="13" t="s">
        <v>240</v>
      </c>
      <c r="C39" s="13" t="s">
        <v>306</v>
      </c>
      <c r="D39" s="100" t="s">
        <v>356</v>
      </c>
    </row>
    <row r="40" spans="1:4" x14ac:dyDescent="0.25">
      <c r="A40" s="13" t="s">
        <v>25</v>
      </c>
      <c r="B40" s="13" t="s">
        <v>236</v>
      </c>
      <c r="C40" s="13" t="s">
        <v>310</v>
      </c>
      <c r="D40" s="100" t="s">
        <v>357</v>
      </c>
    </row>
    <row r="41" spans="1:4" x14ac:dyDescent="0.25">
      <c r="A41" s="97" t="s">
        <v>12</v>
      </c>
      <c r="B41" s="13" t="s">
        <v>287</v>
      </c>
      <c r="C41" s="13" t="s">
        <v>320</v>
      </c>
      <c r="D41" s="100" t="s">
        <v>358</v>
      </c>
    </row>
    <row r="42" spans="1:4" x14ac:dyDescent="0.25">
      <c r="A42" s="96" t="s">
        <v>69</v>
      </c>
      <c r="B42" s="96" t="s">
        <v>287</v>
      </c>
      <c r="C42" s="96" t="s">
        <v>176</v>
      </c>
      <c r="D42" s="100" t="s">
        <v>358</v>
      </c>
    </row>
    <row r="43" spans="1:4" x14ac:dyDescent="0.25">
      <c r="A43" s="13" t="s">
        <v>25</v>
      </c>
      <c r="B43" s="13" t="s">
        <v>249</v>
      </c>
      <c r="C43" s="13" t="s">
        <v>297</v>
      </c>
      <c r="D43" s="100" t="s">
        <v>359</v>
      </c>
    </row>
    <row r="44" spans="1:4" x14ac:dyDescent="0.25">
      <c r="A44" s="13" t="s">
        <v>25</v>
      </c>
      <c r="B44" s="13" t="s">
        <v>235</v>
      </c>
      <c r="C44" s="13" t="s">
        <v>311</v>
      </c>
      <c r="D44" s="100" t="s">
        <v>360</v>
      </c>
    </row>
    <row r="45" spans="1:4" x14ac:dyDescent="0.25">
      <c r="A45" s="97" t="s">
        <v>12</v>
      </c>
      <c r="B45" s="13" t="s">
        <v>289</v>
      </c>
      <c r="C45" s="13" t="s">
        <v>321</v>
      </c>
      <c r="D45" s="100" t="s">
        <v>361</v>
      </c>
    </row>
    <row r="46" spans="1:4" x14ac:dyDescent="0.25">
      <c r="A46" s="13" t="s">
        <v>36</v>
      </c>
      <c r="B46" s="96" t="s">
        <v>157</v>
      </c>
      <c r="C46" s="96" t="s">
        <v>158</v>
      </c>
      <c r="D46" s="100" t="s">
        <v>326</v>
      </c>
    </row>
    <row r="47" spans="1:4" x14ac:dyDescent="0.25">
      <c r="A47" s="96" t="s">
        <v>39</v>
      </c>
      <c r="B47" s="96" t="s">
        <v>167</v>
      </c>
      <c r="C47" s="96" t="s">
        <v>168</v>
      </c>
      <c r="D47" s="100" t="s">
        <v>362</v>
      </c>
    </row>
    <row r="48" spans="1:4" x14ac:dyDescent="0.25">
      <c r="A48" s="96" t="s">
        <v>39</v>
      </c>
      <c r="B48" s="96" t="s">
        <v>161</v>
      </c>
      <c r="C48" s="96" t="s">
        <v>162</v>
      </c>
      <c r="D48" s="100" t="s">
        <v>363</v>
      </c>
    </row>
    <row r="49" spans="1:4" ht="30" x14ac:dyDescent="0.25">
      <c r="A49" s="97" t="s">
        <v>30</v>
      </c>
      <c r="B49" s="13" t="s">
        <v>261</v>
      </c>
      <c r="C49" s="13" t="s">
        <v>260</v>
      </c>
      <c r="D49" s="100" t="s">
        <v>364</v>
      </c>
    </row>
    <row r="50" spans="1:4" x14ac:dyDescent="0.25">
      <c r="A50" s="96" t="s">
        <v>39</v>
      </c>
      <c r="B50" s="13" t="s">
        <v>261</v>
      </c>
      <c r="C50" s="13" t="s">
        <v>260</v>
      </c>
      <c r="D50" s="100" t="s">
        <v>364</v>
      </c>
    </row>
    <row r="51" spans="1:4" x14ac:dyDescent="0.25">
      <c r="A51" s="96" t="s">
        <v>39</v>
      </c>
      <c r="B51" s="96" t="s">
        <v>159</v>
      </c>
      <c r="C51" s="96" t="s">
        <v>160</v>
      </c>
      <c r="D51" s="100" t="s">
        <v>365</v>
      </c>
    </row>
    <row r="52" spans="1:4" x14ac:dyDescent="0.25">
      <c r="A52" s="97" t="s">
        <v>12</v>
      </c>
      <c r="B52" s="13" t="s">
        <v>290</v>
      </c>
      <c r="C52" s="13" t="s">
        <v>291</v>
      </c>
      <c r="D52" s="100" t="s">
        <v>366</v>
      </c>
    </row>
    <row r="53" spans="1:4" x14ac:dyDescent="0.25">
      <c r="A53" s="13" t="s">
        <v>25</v>
      </c>
      <c r="B53" s="13" t="s">
        <v>248</v>
      </c>
      <c r="C53" s="13" t="s">
        <v>298</v>
      </c>
      <c r="D53" s="100" t="s">
        <v>367</v>
      </c>
    </row>
    <row r="54" spans="1:4" x14ac:dyDescent="0.25">
      <c r="A54" s="13" t="s">
        <v>25</v>
      </c>
      <c r="B54" s="13" t="s">
        <v>234</v>
      </c>
      <c r="C54" s="13" t="s">
        <v>312</v>
      </c>
      <c r="D54" s="100" t="s">
        <v>368</v>
      </c>
    </row>
    <row r="55" spans="1:4" ht="45" x14ac:dyDescent="0.25">
      <c r="A55" s="97" t="s">
        <v>20</v>
      </c>
      <c r="B55" s="13" t="s">
        <v>294</v>
      </c>
      <c r="C55" s="13" t="s">
        <v>295</v>
      </c>
      <c r="D55" s="100" t="s">
        <v>369</v>
      </c>
    </row>
    <row r="56" spans="1:4" ht="45" x14ac:dyDescent="0.25">
      <c r="A56" s="97" t="s">
        <v>20</v>
      </c>
      <c r="B56" s="13" t="s">
        <v>292</v>
      </c>
      <c r="C56" s="13" t="s">
        <v>293</v>
      </c>
      <c r="D56" s="100" t="s">
        <v>370</v>
      </c>
    </row>
    <row r="57" spans="1:4" x14ac:dyDescent="0.25">
      <c r="A57" s="13" t="s">
        <v>25</v>
      </c>
      <c r="B57" s="13" t="s">
        <v>247</v>
      </c>
      <c r="C57" s="13" t="s">
        <v>299</v>
      </c>
      <c r="D57" s="100" t="s">
        <v>371</v>
      </c>
    </row>
    <row r="58" spans="1:4" x14ac:dyDescent="0.25">
      <c r="A58" s="13" t="s">
        <v>25</v>
      </c>
      <c r="B58" s="13" t="s">
        <v>233</v>
      </c>
      <c r="C58" s="13" t="s">
        <v>313</v>
      </c>
      <c r="D58" s="100" t="s">
        <v>372</v>
      </c>
    </row>
    <row r="59" spans="1:4" x14ac:dyDescent="0.25">
      <c r="A59" s="13" t="s">
        <v>49</v>
      </c>
      <c r="B59" s="96" t="s">
        <v>173</v>
      </c>
      <c r="C59" s="96" t="s">
        <v>174</v>
      </c>
      <c r="D59" s="100" t="s">
        <v>373</v>
      </c>
    </row>
    <row r="60" spans="1:4" x14ac:dyDescent="0.25">
      <c r="A60" s="13" t="s">
        <v>52</v>
      </c>
      <c r="B60" s="96" t="s">
        <v>173</v>
      </c>
      <c r="C60" s="96" t="s">
        <v>174</v>
      </c>
      <c r="D60" s="100" t="s">
        <v>373</v>
      </c>
    </row>
    <row r="61" spans="1:4" x14ac:dyDescent="0.25">
      <c r="A61" s="13" t="s">
        <v>47</v>
      </c>
      <c r="B61" s="96" t="s">
        <v>171</v>
      </c>
      <c r="C61" s="96" t="s">
        <v>172</v>
      </c>
      <c r="D61" s="100" t="s">
        <v>374</v>
      </c>
    </row>
    <row r="62" spans="1:4" ht="45" x14ac:dyDescent="0.25">
      <c r="A62" s="97" t="s">
        <v>20</v>
      </c>
      <c r="B62" s="13" t="s">
        <v>202</v>
      </c>
      <c r="C62" s="13" t="s">
        <v>201</v>
      </c>
      <c r="D62" s="100" t="s">
        <v>375</v>
      </c>
    </row>
    <row r="63" spans="1:4" x14ac:dyDescent="0.25">
      <c r="A63" s="96" t="s">
        <v>69</v>
      </c>
      <c r="B63" s="96" t="s">
        <v>282</v>
      </c>
      <c r="C63" s="96" t="s">
        <v>283</v>
      </c>
      <c r="D63" s="100" t="s">
        <v>376</v>
      </c>
    </row>
    <row r="64" spans="1:4" x14ac:dyDescent="0.25">
      <c r="A64" s="13" t="s">
        <v>25</v>
      </c>
      <c r="B64" s="13" t="s">
        <v>246</v>
      </c>
      <c r="C64" s="13" t="s">
        <v>300</v>
      </c>
      <c r="D64" s="100" t="s">
        <v>377</v>
      </c>
    </row>
    <row r="65" spans="1:4" x14ac:dyDescent="0.25">
      <c r="A65" s="13" t="s">
        <v>25</v>
      </c>
      <c r="B65" s="13" t="s">
        <v>232</v>
      </c>
      <c r="C65" s="13" t="s">
        <v>314</v>
      </c>
      <c r="D65" s="100" t="s">
        <v>378</v>
      </c>
    </row>
    <row r="66" spans="1:4" x14ac:dyDescent="0.25">
      <c r="A66" s="13" t="s">
        <v>58</v>
      </c>
      <c r="B66" s="96" t="s">
        <v>272</v>
      </c>
      <c r="C66" s="96" t="s">
        <v>273</v>
      </c>
      <c r="D66" s="100" t="s">
        <v>379</v>
      </c>
    </row>
    <row r="67" spans="1:4" x14ac:dyDescent="0.25">
      <c r="A67" s="13" t="s">
        <v>25</v>
      </c>
      <c r="B67" s="13" t="s">
        <v>245</v>
      </c>
      <c r="C67" s="13" t="s">
        <v>301</v>
      </c>
      <c r="D67" s="100" t="s">
        <v>380</v>
      </c>
    </row>
    <row r="68" spans="1:4" x14ac:dyDescent="0.25">
      <c r="A68" s="13" t="s">
        <v>25</v>
      </c>
      <c r="B68" s="13" t="s">
        <v>231</v>
      </c>
      <c r="C68" s="13" t="s">
        <v>315</v>
      </c>
      <c r="D68" s="100" t="s">
        <v>381</v>
      </c>
    </row>
    <row r="69" spans="1:4" x14ac:dyDescent="0.25">
      <c r="A69" s="13" t="s">
        <v>55</v>
      </c>
      <c r="B69" s="96" t="s">
        <v>270</v>
      </c>
      <c r="C69" s="96" t="s">
        <v>271</v>
      </c>
      <c r="D69" s="100" t="s">
        <v>382</v>
      </c>
    </row>
    <row r="70" spans="1:4" x14ac:dyDescent="0.25">
      <c r="A70" s="96" t="s">
        <v>69</v>
      </c>
      <c r="B70" s="96" t="s">
        <v>284</v>
      </c>
      <c r="C70" s="96" t="s">
        <v>285</v>
      </c>
      <c r="D70" s="100" t="s">
        <v>383</v>
      </c>
    </row>
    <row r="71" spans="1:4" x14ac:dyDescent="0.25">
      <c r="A71" s="96" t="s">
        <v>39</v>
      </c>
      <c r="B71" s="96" t="s">
        <v>165</v>
      </c>
      <c r="C71" s="96" t="s">
        <v>166</v>
      </c>
      <c r="D71" s="100" t="s">
        <v>384</v>
      </c>
    </row>
    <row r="72" spans="1:4" x14ac:dyDescent="0.25">
      <c r="A72" s="96" t="s">
        <v>41</v>
      </c>
      <c r="B72" s="96" t="s">
        <v>165</v>
      </c>
      <c r="C72" s="96" t="s">
        <v>166</v>
      </c>
      <c r="D72" s="100" t="s">
        <v>384</v>
      </c>
    </row>
    <row r="73" spans="1:4" x14ac:dyDescent="0.25">
      <c r="A73" s="96" t="s">
        <v>41</v>
      </c>
      <c r="B73" s="96" t="s">
        <v>163</v>
      </c>
      <c r="C73" s="96" t="s">
        <v>164</v>
      </c>
      <c r="D73" s="100" t="s">
        <v>385</v>
      </c>
    </row>
    <row r="74" spans="1:4" x14ac:dyDescent="0.25">
      <c r="A74" s="13" t="s">
        <v>18</v>
      </c>
      <c r="B74" s="96" t="s">
        <v>147</v>
      </c>
      <c r="C74" s="96" t="s">
        <v>148</v>
      </c>
      <c r="D74" s="100" t="s">
        <v>386</v>
      </c>
    </row>
    <row r="75" spans="1:4" x14ac:dyDescent="0.25">
      <c r="A75" s="96" t="s">
        <v>39</v>
      </c>
      <c r="B75" s="96" t="s">
        <v>147</v>
      </c>
      <c r="C75" s="96" t="s">
        <v>148</v>
      </c>
      <c r="D75" s="100" t="s">
        <v>386</v>
      </c>
    </row>
    <row r="76" spans="1:4" x14ac:dyDescent="0.25">
      <c r="A76" s="97" t="s">
        <v>12</v>
      </c>
      <c r="B76" s="13" t="s">
        <v>280</v>
      </c>
      <c r="C76" s="13" t="s">
        <v>316</v>
      </c>
      <c r="D76" s="100" t="s">
        <v>387</v>
      </c>
    </row>
    <row r="77" spans="1:4" x14ac:dyDescent="0.25">
      <c r="A77" s="96" t="s">
        <v>69</v>
      </c>
      <c r="B77" s="96" t="s">
        <v>280</v>
      </c>
      <c r="C77" s="96" t="s">
        <v>281</v>
      </c>
      <c r="D77" s="100" t="s">
        <v>387</v>
      </c>
    </row>
    <row r="78" spans="1:4" x14ac:dyDescent="0.25">
      <c r="A78" s="13" t="s">
        <v>25</v>
      </c>
      <c r="B78" s="13" t="s">
        <v>244</v>
      </c>
      <c r="C78" s="13" t="s">
        <v>302</v>
      </c>
      <c r="D78" s="100" t="s">
        <v>388</v>
      </c>
    </row>
    <row r="79" spans="1:4" x14ac:dyDescent="0.25">
      <c r="A79" s="13" t="s">
        <v>22</v>
      </c>
      <c r="B79" s="13" t="s">
        <v>206</v>
      </c>
      <c r="C79" s="13" t="s">
        <v>205</v>
      </c>
      <c r="D79" s="100" t="s">
        <v>389</v>
      </c>
    </row>
    <row r="80" spans="1:4" x14ac:dyDescent="0.25">
      <c r="A80" s="13" t="s">
        <v>22</v>
      </c>
      <c r="B80" s="13" t="s">
        <v>204</v>
      </c>
      <c r="C80" s="13" t="s">
        <v>203</v>
      </c>
      <c r="D80" s="100" t="s">
        <v>390</v>
      </c>
    </row>
    <row r="81" spans="1:4" ht="30" x14ac:dyDescent="0.25">
      <c r="A81" s="97" t="s">
        <v>15</v>
      </c>
      <c r="B81" s="96" t="s">
        <v>143</v>
      </c>
      <c r="C81" s="96" t="s">
        <v>144</v>
      </c>
      <c r="D81" s="100" t="s">
        <v>391</v>
      </c>
    </row>
    <row r="82" spans="1:4" ht="30" x14ac:dyDescent="0.25">
      <c r="A82" s="97" t="s">
        <v>15</v>
      </c>
      <c r="B82" s="96" t="s">
        <v>145</v>
      </c>
      <c r="C82" s="96" t="s">
        <v>146</v>
      </c>
      <c r="D82" s="100" t="s">
        <v>392</v>
      </c>
    </row>
    <row r="83" spans="1:4" x14ac:dyDescent="0.25">
      <c r="A83" s="97" t="s">
        <v>139</v>
      </c>
      <c r="B83" s="96" t="s">
        <v>151</v>
      </c>
      <c r="C83" s="96" t="s">
        <v>152</v>
      </c>
      <c r="D83" s="100" t="s">
        <v>393</v>
      </c>
    </row>
    <row r="84" spans="1:4" ht="45" x14ac:dyDescent="0.25">
      <c r="A84" s="97" t="s">
        <v>20</v>
      </c>
      <c r="B84" s="96" t="s">
        <v>149</v>
      </c>
      <c r="C84" s="96" t="s">
        <v>150</v>
      </c>
      <c r="D84" s="100" t="s">
        <v>394</v>
      </c>
    </row>
    <row r="85" spans="1:4" x14ac:dyDescent="0.25">
      <c r="A85" s="13" t="s">
        <v>25</v>
      </c>
      <c r="B85" s="13" t="s">
        <v>230</v>
      </c>
      <c r="C85" s="13" t="s">
        <v>229</v>
      </c>
      <c r="D85" s="100" t="s">
        <v>395</v>
      </c>
    </row>
    <row r="86" spans="1:4" x14ac:dyDescent="0.25">
      <c r="A86" s="13" t="s">
        <v>62</v>
      </c>
      <c r="B86" s="96" t="s">
        <v>274</v>
      </c>
      <c r="C86" s="96" t="s">
        <v>275</v>
      </c>
      <c r="D86" s="100" t="s">
        <v>396</v>
      </c>
    </row>
    <row r="87" spans="1:4" x14ac:dyDescent="0.25">
      <c r="A87" s="13" t="s">
        <v>8</v>
      </c>
      <c r="B87" s="96" t="s">
        <v>155</v>
      </c>
      <c r="C87" s="96" t="s">
        <v>156</v>
      </c>
      <c r="D87" s="100" t="s">
        <v>397</v>
      </c>
    </row>
    <row r="88" spans="1:4" x14ac:dyDescent="0.25">
      <c r="A88" s="13" t="s">
        <v>34</v>
      </c>
      <c r="B88" s="96" t="s">
        <v>155</v>
      </c>
      <c r="C88" s="96" t="s">
        <v>156</v>
      </c>
      <c r="D88" s="100" t="s">
        <v>397</v>
      </c>
    </row>
    <row r="89" spans="1:4" x14ac:dyDescent="0.25">
      <c r="A89" s="13" t="s">
        <v>8</v>
      </c>
      <c r="B89" s="96" t="s">
        <v>153</v>
      </c>
      <c r="C89" s="96" t="s">
        <v>154</v>
      </c>
      <c r="D89" s="100" t="s">
        <v>398</v>
      </c>
    </row>
    <row r="90" spans="1:4" x14ac:dyDescent="0.25">
      <c r="A90" s="13" t="s">
        <v>10</v>
      </c>
      <c r="B90" s="13" t="s">
        <v>253</v>
      </c>
      <c r="C90" s="13" t="s">
        <v>252</v>
      </c>
      <c r="D90" s="100" t="s">
        <v>399</v>
      </c>
    </row>
    <row r="91" spans="1:4" ht="30" x14ac:dyDescent="0.25">
      <c r="A91" s="97" t="s">
        <v>30</v>
      </c>
      <c r="B91" s="13" t="s">
        <v>253</v>
      </c>
      <c r="C91" s="13" t="s">
        <v>252</v>
      </c>
      <c r="D91" s="100" t="s">
        <v>399</v>
      </c>
    </row>
    <row r="92" spans="1:4" x14ac:dyDescent="0.25">
      <c r="A92" s="96" t="s">
        <v>39</v>
      </c>
      <c r="B92" s="13" t="s">
        <v>253</v>
      </c>
      <c r="C92" s="13" t="s">
        <v>252</v>
      </c>
      <c r="D92" s="100" t="s">
        <v>399</v>
      </c>
    </row>
    <row r="93" spans="1:4" x14ac:dyDescent="0.25">
      <c r="A93" s="13" t="s">
        <v>10</v>
      </c>
      <c r="B93" s="13" t="s">
        <v>263</v>
      </c>
      <c r="C93" s="13" t="s">
        <v>262</v>
      </c>
      <c r="D93" s="100" t="s">
        <v>400</v>
      </c>
    </row>
    <row r="94" spans="1:4" ht="30" x14ac:dyDescent="0.25">
      <c r="A94" s="97" t="s">
        <v>30</v>
      </c>
      <c r="B94" s="13" t="s">
        <v>263</v>
      </c>
      <c r="C94" s="13" t="s">
        <v>262</v>
      </c>
      <c r="D94" s="100" t="s">
        <v>400</v>
      </c>
    </row>
    <row r="95" spans="1:4" x14ac:dyDescent="0.25">
      <c r="A95" s="96" t="s">
        <v>39</v>
      </c>
      <c r="B95" s="13" t="s">
        <v>263</v>
      </c>
      <c r="C95" s="13" t="s">
        <v>262</v>
      </c>
      <c r="D95" s="100" t="s">
        <v>400</v>
      </c>
    </row>
    <row r="96" spans="1:4" ht="30" x14ac:dyDescent="0.25">
      <c r="A96" s="97" t="s">
        <v>30</v>
      </c>
      <c r="B96" s="13" t="s">
        <v>257</v>
      </c>
      <c r="C96" s="13" t="s">
        <v>256</v>
      </c>
      <c r="D96" s="100" t="s">
        <v>401</v>
      </c>
    </row>
    <row r="97" spans="1:4" x14ac:dyDescent="0.25">
      <c r="A97" s="96" t="s">
        <v>39</v>
      </c>
      <c r="B97" s="13" t="s">
        <v>257</v>
      </c>
      <c r="C97" s="13" t="s">
        <v>256</v>
      </c>
      <c r="D97" s="100" t="s">
        <v>401</v>
      </c>
    </row>
    <row r="98" spans="1:4" ht="45" x14ac:dyDescent="0.25">
      <c r="A98" s="97" t="s">
        <v>20</v>
      </c>
      <c r="B98" s="13" t="s">
        <v>190</v>
      </c>
      <c r="C98" s="13" t="s">
        <v>189</v>
      </c>
      <c r="D98" s="100" t="s">
        <v>402</v>
      </c>
    </row>
    <row r="99" spans="1:4" ht="45" x14ac:dyDescent="0.25">
      <c r="A99" s="97" t="s">
        <v>20</v>
      </c>
      <c r="B99" s="13" t="s">
        <v>198</v>
      </c>
      <c r="C99" s="13" t="s">
        <v>197</v>
      </c>
      <c r="D99" s="100" t="s">
        <v>403</v>
      </c>
    </row>
    <row r="100" spans="1:4" ht="45" x14ac:dyDescent="0.25">
      <c r="A100" s="97" t="s">
        <v>20</v>
      </c>
      <c r="B100" s="13" t="s">
        <v>196</v>
      </c>
      <c r="C100" s="13" t="s">
        <v>195</v>
      </c>
      <c r="D100" s="100" t="s">
        <v>404</v>
      </c>
    </row>
    <row r="101" spans="1:4" ht="45" x14ac:dyDescent="0.25">
      <c r="A101" s="97" t="s">
        <v>20</v>
      </c>
      <c r="B101" s="13" t="s">
        <v>200</v>
      </c>
      <c r="C101" s="13" t="s">
        <v>199</v>
      </c>
      <c r="D101" s="100" t="s">
        <v>405</v>
      </c>
    </row>
    <row r="102" spans="1:4" ht="45" x14ac:dyDescent="0.25">
      <c r="A102" s="97" t="s">
        <v>20</v>
      </c>
      <c r="B102" s="13" t="s">
        <v>186</v>
      </c>
      <c r="C102" s="13" t="s">
        <v>185</v>
      </c>
      <c r="D102" s="100" t="s">
        <v>406</v>
      </c>
    </row>
    <row r="103" spans="1:4" ht="45" x14ac:dyDescent="0.25">
      <c r="A103" s="97" t="s">
        <v>20</v>
      </c>
      <c r="B103" s="13" t="s">
        <v>188</v>
      </c>
      <c r="C103" s="13" t="s">
        <v>187</v>
      </c>
      <c r="D103" s="100" t="s">
        <v>407</v>
      </c>
    </row>
    <row r="104" spans="1:4" ht="45" x14ac:dyDescent="0.25">
      <c r="A104" s="97" t="s">
        <v>20</v>
      </c>
      <c r="B104" s="13" t="s">
        <v>192</v>
      </c>
      <c r="C104" s="13" t="s">
        <v>191</v>
      </c>
      <c r="D104" s="100" t="s">
        <v>408</v>
      </c>
    </row>
    <row r="105" spans="1:4" ht="45" x14ac:dyDescent="0.25">
      <c r="A105" s="97" t="s">
        <v>20</v>
      </c>
      <c r="B105" s="13" t="s">
        <v>180</v>
      </c>
      <c r="C105" s="13" t="s">
        <v>179</v>
      </c>
      <c r="D105" s="100" t="s">
        <v>409</v>
      </c>
    </row>
    <row r="106" spans="1:4" ht="45" x14ac:dyDescent="0.25">
      <c r="A106" s="97" t="s">
        <v>20</v>
      </c>
      <c r="B106" s="13" t="s">
        <v>184</v>
      </c>
      <c r="C106" s="13" t="s">
        <v>183</v>
      </c>
      <c r="D106" s="100" t="s">
        <v>409</v>
      </c>
    </row>
    <row r="107" spans="1:4" x14ac:dyDescent="0.25">
      <c r="A107" s="96" t="s">
        <v>42</v>
      </c>
      <c r="B107" s="98"/>
      <c r="C107" s="36"/>
      <c r="D107" s="99"/>
    </row>
    <row r="108" spans="1:4" x14ac:dyDescent="0.25">
      <c r="A108" s="158" t="s">
        <v>418</v>
      </c>
      <c r="B108" s="158" t="s">
        <v>421</v>
      </c>
      <c r="C108" s="158" t="s">
        <v>422</v>
      </c>
      <c r="D108" s="100" t="s">
        <v>423</v>
      </c>
    </row>
    <row r="109" spans="1:4" x14ac:dyDescent="0.25">
      <c r="A109" s="162" t="s">
        <v>419</v>
      </c>
      <c r="B109" s="163" t="s">
        <v>194</v>
      </c>
      <c r="C109" s="164" t="s">
        <v>193</v>
      </c>
      <c r="D109" s="100" t="s">
        <v>424</v>
      </c>
    </row>
    <row r="110" spans="1:4" x14ac:dyDescent="0.25">
      <c r="A110" s="162" t="s">
        <v>419</v>
      </c>
      <c r="B110" t="s">
        <v>182</v>
      </c>
      <c r="C110" t="s">
        <v>181</v>
      </c>
      <c r="D110" s="100" t="s">
        <v>425</v>
      </c>
    </row>
  </sheetData>
  <sheetProtection algorithmName="SHA-512" hashValue="xsEApkXV1m5yP1zJO9uag3M9vZv+p6/KC0e1YKo9oXyU0JdbYdnj+s3QO2ctYZP0FxOoFbzjkEI/GHEgkNSA8Q==" saltValue="loVc9Km8yDjt0ap5zN3VLw==" spinCount="100000" sheet="1" objects="1" scenarios="1"/>
  <hyperlinks>
    <hyperlink ref="D2" r:id="rId1"/>
    <hyperlink ref="D3" r:id="rId2"/>
    <hyperlink ref="D4" r:id="rId3"/>
    <hyperlink ref="D5:D19" r:id="rId4" display="http://projects.planbayarea.org/explore/explore.detail?rtpId=17-01-00"/>
    <hyperlink ref="D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D16" r:id="rId16"/>
    <hyperlink ref="D17" r:id="rId17"/>
    <hyperlink ref="D18" r:id="rId18"/>
    <hyperlink ref="D19" r:id="rId19"/>
    <hyperlink ref="D20" r:id="rId20"/>
    <hyperlink ref="D21" r:id="rId21"/>
    <hyperlink ref="D22:D31" r:id="rId22" display="http://projects.planbayarea.org/explore/explore.detail?rtpId=17-02-00"/>
    <hyperlink ref="D32" r:id="rId23"/>
    <hyperlink ref="D33:D38" r:id="rId24" display="http://projects.planbayarea.org/explore/explore.detail?rtpId=17-03-00"/>
    <hyperlink ref="D39" r:id="rId25"/>
    <hyperlink ref="D40:D42" r:id="rId26" display="http://projects.planbayarea.org/explore/explore.detail?rtpId=17-04-00"/>
    <hyperlink ref="D43" r:id="rId27"/>
    <hyperlink ref="D44:D52" r:id="rId28" display="http://projects.planbayarea.org/explore/explore.detail?rtpId=17-05-00"/>
    <hyperlink ref="D53" r:id="rId29"/>
    <hyperlink ref="D54:D56" r:id="rId30" display="http://projects.planbayarea.org/explore/explore.detail?rtpId=17-06-00"/>
    <hyperlink ref="D57" r:id="rId31"/>
    <hyperlink ref="D58:D62" r:id="rId32" display="http://projects.planbayarea.org/explore/explore.detail?rtpId=17-07-00"/>
    <hyperlink ref="D63" r:id="rId33"/>
    <hyperlink ref="D64:D66" r:id="rId34" display="http://projects.planbayarea.org/explore/explore.detail?rtpId=17-08-00"/>
    <hyperlink ref="D67" r:id="rId35"/>
    <hyperlink ref="D68:D70" r:id="rId36" display="http://projects.planbayarea.org/explore/explore.detail?rtpId=17-09-00"/>
    <hyperlink ref="D71" r:id="rId37"/>
    <hyperlink ref="D22" r:id="rId38"/>
    <hyperlink ref="D23" r:id="rId39"/>
    <hyperlink ref="D24" r:id="rId40"/>
    <hyperlink ref="D25" r:id="rId41"/>
    <hyperlink ref="D26" r:id="rId42"/>
    <hyperlink ref="D27" r:id="rId43"/>
    <hyperlink ref="D28" r:id="rId44"/>
    <hyperlink ref="D29" r:id="rId45"/>
    <hyperlink ref="D30" r:id="rId46"/>
    <hyperlink ref="D31" r:id="rId47"/>
    <hyperlink ref="D33" r:id="rId48"/>
    <hyperlink ref="D34" r:id="rId49"/>
    <hyperlink ref="D35" r:id="rId50"/>
    <hyperlink ref="D36" r:id="rId51"/>
    <hyperlink ref="D37" r:id="rId52"/>
    <hyperlink ref="D38" r:id="rId53"/>
    <hyperlink ref="D40" r:id="rId54"/>
    <hyperlink ref="D41" r:id="rId55"/>
    <hyperlink ref="D42" r:id="rId56"/>
    <hyperlink ref="D44" r:id="rId57"/>
    <hyperlink ref="D45" r:id="rId58"/>
    <hyperlink ref="D46" r:id="rId59"/>
    <hyperlink ref="D47" r:id="rId60"/>
    <hyperlink ref="D48" r:id="rId61"/>
    <hyperlink ref="D49" r:id="rId62"/>
    <hyperlink ref="D50" r:id="rId63"/>
    <hyperlink ref="D51" r:id="rId64"/>
    <hyperlink ref="D52" r:id="rId65"/>
    <hyperlink ref="D54" r:id="rId66"/>
    <hyperlink ref="D55" r:id="rId67"/>
    <hyperlink ref="D56" r:id="rId68"/>
    <hyperlink ref="D58" r:id="rId69"/>
    <hyperlink ref="D59" r:id="rId70"/>
    <hyperlink ref="D60" r:id="rId71"/>
    <hyperlink ref="D61" r:id="rId72"/>
    <hyperlink ref="D62" r:id="rId73"/>
    <hyperlink ref="D64" r:id="rId74"/>
    <hyperlink ref="D65" r:id="rId75"/>
    <hyperlink ref="D66" r:id="rId76"/>
    <hyperlink ref="D68" r:id="rId77"/>
    <hyperlink ref="D69" r:id="rId78"/>
    <hyperlink ref="D70" r:id="rId79"/>
    <hyperlink ref="D72" r:id="rId80"/>
    <hyperlink ref="D73" r:id="rId81"/>
    <hyperlink ref="D74" r:id="rId82"/>
    <hyperlink ref="D75" r:id="rId83"/>
    <hyperlink ref="D76" r:id="rId84"/>
    <hyperlink ref="D77" r:id="rId85"/>
    <hyperlink ref="D78" r:id="rId86"/>
    <hyperlink ref="D79" r:id="rId87"/>
    <hyperlink ref="D80" r:id="rId88"/>
    <hyperlink ref="D81" r:id="rId89"/>
    <hyperlink ref="D82" r:id="rId90"/>
    <hyperlink ref="D83" r:id="rId91"/>
    <hyperlink ref="D84" r:id="rId92"/>
    <hyperlink ref="D85" r:id="rId93"/>
    <hyperlink ref="D86" r:id="rId94"/>
    <hyperlink ref="D87" r:id="rId95"/>
    <hyperlink ref="D88" r:id="rId96"/>
    <hyperlink ref="D89" r:id="rId97"/>
    <hyperlink ref="D90" r:id="rId98"/>
    <hyperlink ref="D91" r:id="rId99"/>
    <hyperlink ref="D92" r:id="rId100"/>
    <hyperlink ref="D93" r:id="rId101"/>
    <hyperlink ref="D94" r:id="rId102"/>
    <hyperlink ref="D95" r:id="rId103"/>
    <hyperlink ref="D96" r:id="rId104"/>
    <hyperlink ref="D97" r:id="rId105"/>
    <hyperlink ref="D98" r:id="rId106"/>
    <hyperlink ref="D99" r:id="rId107"/>
    <hyperlink ref="D100" r:id="rId108"/>
    <hyperlink ref="D101" r:id="rId109"/>
    <hyperlink ref="D102" r:id="rId110"/>
    <hyperlink ref="D103" r:id="rId111"/>
    <hyperlink ref="D104" r:id="rId112"/>
    <hyperlink ref="D105" r:id="rId113"/>
    <hyperlink ref="D106" r:id="rId114"/>
    <hyperlink ref="D109" r:id="rId115"/>
    <hyperlink ref="D108" r:id="rId116"/>
    <hyperlink ref="D110" r:id="rId117"/>
  </hyperlinks>
  <pageMargins left="0.7" right="0.7" top="0.75" bottom="0.75" header="0.3" footer="0.3"/>
  <tableParts count="1">
    <tablePart r:id="rId1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RM3 Project List with BC</vt:lpstr>
      <vt:lpstr>RM3 List with PBA Projects</vt:lpstr>
      <vt:lpstr>All Plan projects org by RTPID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Bosman</dc:creator>
  <cp:lastModifiedBy>Marcella Aranda</cp:lastModifiedBy>
  <cp:lastPrinted>2018-06-01T16:51:46Z</cp:lastPrinted>
  <dcterms:created xsi:type="dcterms:W3CDTF">2017-06-30T18:28:03Z</dcterms:created>
  <dcterms:modified xsi:type="dcterms:W3CDTF">2018-06-01T17:05:47Z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